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Victor Manuel\5 Capacit y Asesor\300 VICTOR GUEVARA\20210705 Comite de Riesgos\3 Ejercicios\"/>
    </mc:Choice>
  </mc:AlternateContent>
  <xr:revisionPtr revIDLastSave="0" documentId="13_ncr:1_{A8D874A2-6E9F-463A-A113-FC9140D1D8C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ta Contable" sheetId="2" r:id="rId1"/>
    <sheet name="T. Dinamica" sheetId="10" r:id="rId2"/>
    <sheet name="Cartera" sheetId="1" r:id="rId3"/>
    <sheet name="Lista" sheetId="9" r:id="rId4"/>
  </sheets>
  <definedNames>
    <definedName name="_xlnm._FilterDatabase" localSheetId="2" hidden="1">Cartera!$A$2:$BH$761</definedName>
  </definedNames>
  <calcPr calcId="191029"/>
  <pivotCaches>
    <pivotCache cacheId="36" r:id="rId5"/>
    <pivotCache cacheId="37" r:id="rId6"/>
    <pivotCache cacheId="38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9" i="10" l="1"/>
  <c r="BJ761" i="1" l="1"/>
  <c r="BJ760" i="1"/>
  <c r="BJ759" i="1"/>
  <c r="BJ758" i="1"/>
  <c r="BJ757" i="1"/>
  <c r="BJ756" i="1"/>
  <c r="BJ755" i="1"/>
  <c r="BJ754" i="1"/>
  <c r="BJ753" i="1"/>
  <c r="BJ752" i="1"/>
  <c r="BJ751" i="1"/>
  <c r="BJ750" i="1"/>
  <c r="BJ749" i="1"/>
  <c r="BJ748" i="1"/>
  <c r="BJ747" i="1"/>
  <c r="BJ746" i="1"/>
  <c r="BJ745" i="1"/>
  <c r="BJ744" i="1"/>
  <c r="BJ743" i="1"/>
  <c r="BJ742" i="1"/>
  <c r="BJ741" i="1"/>
  <c r="BJ740" i="1"/>
  <c r="BJ739" i="1"/>
  <c r="BJ738" i="1"/>
  <c r="BJ737" i="1"/>
  <c r="BJ736" i="1"/>
  <c r="BJ735" i="1"/>
  <c r="BJ734" i="1"/>
  <c r="BJ733" i="1"/>
  <c r="BJ732" i="1"/>
  <c r="BJ731" i="1"/>
  <c r="BJ730" i="1"/>
  <c r="BJ729" i="1"/>
  <c r="BJ728" i="1"/>
  <c r="BJ727" i="1"/>
  <c r="BJ726" i="1"/>
  <c r="BJ725" i="1"/>
  <c r="BJ724" i="1"/>
  <c r="BJ723" i="1"/>
  <c r="BJ722" i="1"/>
  <c r="BJ721" i="1"/>
  <c r="BJ720" i="1"/>
  <c r="BJ719" i="1"/>
  <c r="BJ718" i="1"/>
  <c r="BJ717" i="1"/>
  <c r="BJ716" i="1"/>
  <c r="BJ715" i="1"/>
  <c r="BJ714" i="1"/>
  <c r="BJ713" i="1"/>
  <c r="BJ712" i="1"/>
  <c r="BJ711" i="1"/>
  <c r="BJ710" i="1"/>
  <c r="BJ709" i="1"/>
  <c r="BJ708" i="1"/>
  <c r="BJ707" i="1"/>
  <c r="BJ706" i="1"/>
  <c r="BJ705" i="1"/>
  <c r="BJ704" i="1"/>
  <c r="BJ703" i="1"/>
  <c r="BJ702" i="1"/>
  <c r="BJ701" i="1"/>
  <c r="BJ700" i="1"/>
  <c r="BJ699" i="1"/>
  <c r="BJ698" i="1"/>
  <c r="BJ697" i="1"/>
  <c r="BJ696" i="1"/>
  <c r="BJ695" i="1"/>
  <c r="BJ694" i="1"/>
  <c r="BJ693" i="1"/>
  <c r="BJ692" i="1"/>
  <c r="BJ691" i="1"/>
  <c r="BJ690" i="1"/>
  <c r="BJ689" i="1"/>
  <c r="BJ688" i="1"/>
  <c r="BJ687" i="1"/>
  <c r="BJ686" i="1"/>
  <c r="BJ685" i="1"/>
  <c r="BJ684" i="1"/>
  <c r="BJ683" i="1"/>
  <c r="BJ682" i="1"/>
  <c r="BJ681" i="1"/>
  <c r="BJ680" i="1"/>
  <c r="BJ679" i="1"/>
  <c r="BJ678" i="1"/>
  <c r="BJ677" i="1"/>
  <c r="BJ676" i="1"/>
  <c r="BJ675" i="1"/>
  <c r="BJ674" i="1"/>
  <c r="BJ673" i="1"/>
  <c r="BJ672" i="1"/>
  <c r="BJ671" i="1"/>
  <c r="BJ670" i="1"/>
  <c r="BJ669" i="1"/>
  <c r="BJ668" i="1"/>
  <c r="BJ667" i="1"/>
  <c r="BJ666" i="1"/>
  <c r="BJ665" i="1"/>
  <c r="BJ664" i="1"/>
  <c r="BJ663" i="1"/>
  <c r="BJ662" i="1"/>
  <c r="BJ661" i="1"/>
  <c r="BJ660" i="1"/>
  <c r="BJ659" i="1"/>
  <c r="BJ658" i="1"/>
  <c r="BJ657" i="1"/>
  <c r="BJ656" i="1"/>
  <c r="BJ655" i="1"/>
  <c r="BJ654" i="1"/>
  <c r="BJ653" i="1"/>
  <c r="BJ652" i="1"/>
  <c r="BJ651" i="1"/>
  <c r="BJ650" i="1"/>
  <c r="BJ649" i="1"/>
  <c r="BJ648" i="1"/>
  <c r="BJ647" i="1"/>
  <c r="BJ646" i="1"/>
  <c r="BJ645" i="1"/>
  <c r="BJ644" i="1"/>
  <c r="BJ643" i="1"/>
  <c r="BJ642" i="1"/>
  <c r="BJ641" i="1"/>
  <c r="BJ640" i="1"/>
  <c r="BJ639" i="1"/>
  <c r="BJ638" i="1"/>
  <c r="BJ637" i="1"/>
  <c r="BJ636" i="1"/>
  <c r="BJ635" i="1"/>
  <c r="BJ634" i="1"/>
  <c r="BJ633" i="1"/>
  <c r="BJ632" i="1"/>
  <c r="BJ631" i="1"/>
  <c r="BJ630" i="1"/>
  <c r="BJ629" i="1"/>
  <c r="BJ628" i="1"/>
  <c r="BJ627" i="1"/>
  <c r="BJ626" i="1"/>
  <c r="BJ625" i="1"/>
  <c r="BJ624" i="1"/>
  <c r="BJ623" i="1"/>
  <c r="BJ622" i="1"/>
  <c r="BJ621" i="1"/>
  <c r="BJ620" i="1"/>
  <c r="BJ619" i="1"/>
  <c r="BJ618" i="1"/>
  <c r="BJ617" i="1"/>
  <c r="BJ616" i="1"/>
  <c r="BJ615" i="1"/>
  <c r="BJ614" i="1"/>
  <c r="BJ613" i="1"/>
  <c r="BJ612" i="1"/>
  <c r="BJ611" i="1"/>
  <c r="BJ610" i="1"/>
  <c r="BJ609" i="1"/>
  <c r="BJ608" i="1"/>
  <c r="BJ607" i="1"/>
  <c r="BJ606" i="1"/>
  <c r="BJ605" i="1"/>
  <c r="BJ604" i="1"/>
  <c r="BJ603" i="1"/>
  <c r="BJ602" i="1"/>
  <c r="BJ601" i="1"/>
  <c r="BJ600" i="1"/>
  <c r="BJ599" i="1"/>
  <c r="BJ598" i="1"/>
  <c r="BJ597" i="1"/>
  <c r="BJ596" i="1"/>
  <c r="BJ595" i="1"/>
  <c r="BJ594" i="1"/>
  <c r="BJ593" i="1"/>
  <c r="BJ592" i="1"/>
  <c r="BJ591" i="1"/>
  <c r="BJ590" i="1"/>
  <c r="BJ589" i="1"/>
  <c r="BJ588" i="1"/>
  <c r="BJ587" i="1"/>
  <c r="BJ586" i="1"/>
  <c r="BJ585" i="1"/>
  <c r="BJ584" i="1"/>
  <c r="BJ583" i="1"/>
  <c r="BJ582" i="1"/>
  <c r="BJ581" i="1"/>
  <c r="BJ580" i="1"/>
  <c r="BJ579" i="1"/>
  <c r="BJ578" i="1"/>
  <c r="BJ577" i="1"/>
  <c r="BJ576" i="1"/>
  <c r="BJ575" i="1"/>
  <c r="BJ574" i="1"/>
  <c r="BJ573" i="1"/>
  <c r="BJ572" i="1"/>
  <c r="BJ571" i="1"/>
  <c r="BJ570" i="1"/>
  <c r="BJ569" i="1"/>
  <c r="BJ568" i="1"/>
  <c r="BJ567" i="1"/>
  <c r="BJ566" i="1"/>
  <c r="BJ565" i="1"/>
  <c r="BJ564" i="1"/>
  <c r="BJ563" i="1"/>
  <c r="BJ562" i="1"/>
  <c r="BJ561" i="1"/>
  <c r="BJ560" i="1"/>
  <c r="BJ559" i="1"/>
  <c r="BJ558" i="1"/>
  <c r="BJ557" i="1"/>
  <c r="BJ556" i="1"/>
  <c r="BJ555" i="1"/>
  <c r="BJ554" i="1"/>
  <c r="BJ553" i="1"/>
  <c r="BJ552" i="1"/>
  <c r="BJ551" i="1"/>
  <c r="BJ550" i="1"/>
  <c r="BJ549" i="1"/>
  <c r="BJ548" i="1"/>
  <c r="BJ547" i="1"/>
  <c r="BJ546" i="1"/>
  <c r="BJ545" i="1"/>
  <c r="BJ544" i="1"/>
  <c r="BJ543" i="1"/>
  <c r="BJ542" i="1"/>
  <c r="BJ541" i="1"/>
  <c r="BJ540" i="1"/>
  <c r="BJ539" i="1"/>
  <c r="BJ538" i="1"/>
  <c r="BJ537" i="1"/>
  <c r="BJ536" i="1"/>
  <c r="BJ535" i="1"/>
  <c r="BJ534" i="1"/>
  <c r="BJ533" i="1"/>
  <c r="BJ532" i="1"/>
  <c r="BJ531" i="1"/>
  <c r="BJ530" i="1"/>
  <c r="BJ529" i="1"/>
  <c r="BJ528" i="1"/>
  <c r="BJ527" i="1"/>
  <c r="BJ526" i="1"/>
  <c r="BJ525" i="1"/>
  <c r="BJ524" i="1"/>
  <c r="BJ523" i="1"/>
  <c r="BJ522" i="1"/>
  <c r="BJ521" i="1"/>
  <c r="BJ520" i="1"/>
  <c r="BJ519" i="1"/>
  <c r="BJ518" i="1"/>
  <c r="BJ517" i="1"/>
  <c r="BJ516" i="1"/>
  <c r="BJ515" i="1"/>
  <c r="BJ514" i="1"/>
  <c r="BJ513" i="1"/>
  <c r="BJ512" i="1"/>
  <c r="BJ511" i="1"/>
  <c r="BJ510" i="1"/>
  <c r="BJ509" i="1"/>
  <c r="BJ508" i="1"/>
  <c r="BJ507" i="1"/>
  <c r="BJ506" i="1"/>
  <c r="BJ505" i="1"/>
  <c r="BJ504" i="1"/>
  <c r="BJ503" i="1"/>
  <c r="BJ502" i="1"/>
  <c r="BJ501" i="1"/>
  <c r="BJ500" i="1"/>
  <c r="BJ499" i="1"/>
  <c r="BJ498" i="1"/>
  <c r="BJ497" i="1"/>
  <c r="BJ496" i="1"/>
  <c r="BJ495" i="1"/>
  <c r="BJ494" i="1"/>
  <c r="BJ493" i="1"/>
  <c r="BJ492" i="1"/>
  <c r="BJ491" i="1"/>
  <c r="BJ490" i="1"/>
  <c r="BJ489" i="1"/>
  <c r="BJ488" i="1"/>
  <c r="BJ487" i="1"/>
  <c r="BJ486" i="1"/>
  <c r="BJ485" i="1"/>
  <c r="BJ484" i="1"/>
  <c r="BJ483" i="1"/>
  <c r="BJ482" i="1"/>
  <c r="BJ481" i="1"/>
  <c r="BJ480" i="1"/>
  <c r="BJ479" i="1"/>
  <c r="BJ478" i="1"/>
  <c r="BJ477" i="1"/>
  <c r="BJ476" i="1"/>
  <c r="BJ475" i="1"/>
  <c r="BJ474" i="1"/>
  <c r="BJ473" i="1"/>
  <c r="BJ472" i="1"/>
  <c r="BJ471" i="1"/>
  <c r="BJ470" i="1"/>
  <c r="BJ469" i="1"/>
  <c r="BJ468" i="1"/>
  <c r="BJ467" i="1"/>
  <c r="BJ466" i="1"/>
  <c r="BJ465" i="1"/>
  <c r="BJ464" i="1"/>
  <c r="BJ463" i="1"/>
  <c r="BJ462" i="1"/>
  <c r="BJ461" i="1"/>
  <c r="BJ460" i="1"/>
  <c r="BJ459" i="1"/>
  <c r="BJ458" i="1"/>
  <c r="BJ457" i="1"/>
  <c r="BJ456" i="1"/>
  <c r="BJ455" i="1"/>
  <c r="BJ454" i="1"/>
  <c r="BJ453" i="1"/>
  <c r="BJ452" i="1"/>
  <c r="BJ451" i="1"/>
  <c r="BJ450" i="1"/>
  <c r="BJ449" i="1"/>
  <c r="BJ448" i="1"/>
  <c r="BJ447" i="1"/>
  <c r="BJ446" i="1"/>
  <c r="BJ445" i="1"/>
  <c r="BJ444" i="1"/>
  <c r="BJ443" i="1"/>
  <c r="BJ442" i="1"/>
  <c r="BJ441" i="1"/>
  <c r="BJ440" i="1"/>
  <c r="BJ439" i="1"/>
  <c r="BJ438" i="1"/>
  <c r="BJ437" i="1"/>
  <c r="BJ436" i="1"/>
  <c r="BJ435" i="1"/>
  <c r="BJ434" i="1"/>
  <c r="BJ433" i="1"/>
  <c r="BJ432" i="1"/>
  <c r="BJ431" i="1"/>
  <c r="BJ430" i="1"/>
  <c r="BJ429" i="1"/>
  <c r="BJ428" i="1"/>
  <c r="BJ427" i="1"/>
  <c r="BJ426" i="1"/>
  <c r="BJ425" i="1"/>
  <c r="BJ424" i="1"/>
  <c r="BJ423" i="1"/>
  <c r="BJ422" i="1"/>
  <c r="BJ421" i="1"/>
  <c r="BJ420" i="1"/>
  <c r="BJ419" i="1"/>
  <c r="BJ418" i="1"/>
  <c r="BJ417" i="1"/>
  <c r="BJ416" i="1"/>
  <c r="BJ415" i="1"/>
  <c r="BJ414" i="1"/>
  <c r="BJ413" i="1"/>
  <c r="BJ412" i="1"/>
  <c r="BJ411" i="1"/>
  <c r="BJ410" i="1"/>
  <c r="BJ409" i="1"/>
  <c r="BJ408" i="1"/>
  <c r="BJ407" i="1"/>
  <c r="BJ406" i="1"/>
  <c r="BJ405" i="1"/>
  <c r="BJ404" i="1"/>
  <c r="BJ403" i="1"/>
  <c r="BJ402" i="1"/>
  <c r="BJ401" i="1"/>
  <c r="BJ400" i="1"/>
  <c r="BJ399" i="1"/>
  <c r="BJ398" i="1"/>
  <c r="BJ397" i="1"/>
  <c r="BJ396" i="1"/>
  <c r="BJ395" i="1"/>
  <c r="BJ394" i="1"/>
  <c r="BJ393" i="1"/>
  <c r="BJ392" i="1"/>
  <c r="BJ391" i="1"/>
  <c r="BJ390" i="1"/>
  <c r="BJ389" i="1"/>
  <c r="BJ388" i="1"/>
  <c r="BJ387" i="1"/>
  <c r="BJ386" i="1"/>
  <c r="BJ385" i="1"/>
  <c r="BJ384" i="1"/>
  <c r="BJ383" i="1"/>
  <c r="BJ382" i="1"/>
  <c r="BJ381" i="1"/>
  <c r="BJ380" i="1"/>
  <c r="BJ379" i="1"/>
  <c r="BJ378" i="1"/>
  <c r="BJ377" i="1"/>
  <c r="BJ376" i="1"/>
  <c r="BJ375" i="1"/>
  <c r="BJ374" i="1"/>
  <c r="BJ373" i="1"/>
  <c r="BJ372" i="1"/>
  <c r="BJ371" i="1"/>
  <c r="BJ370" i="1"/>
  <c r="BJ369" i="1"/>
  <c r="BJ368" i="1"/>
  <c r="BJ367" i="1"/>
  <c r="BJ366" i="1"/>
  <c r="BJ365" i="1"/>
  <c r="BJ364" i="1"/>
  <c r="BJ363" i="1"/>
  <c r="BJ362" i="1"/>
  <c r="BJ361" i="1"/>
  <c r="BJ360" i="1"/>
  <c r="BJ359" i="1"/>
  <c r="BJ358" i="1"/>
  <c r="BJ357" i="1"/>
  <c r="BJ356" i="1"/>
  <c r="BJ355" i="1"/>
  <c r="BJ354" i="1"/>
  <c r="BJ353" i="1"/>
  <c r="BJ352" i="1"/>
  <c r="BJ351" i="1"/>
  <c r="BJ350" i="1"/>
  <c r="BJ349" i="1"/>
  <c r="BJ348" i="1"/>
  <c r="BJ347" i="1"/>
  <c r="BJ346" i="1"/>
  <c r="BJ345" i="1"/>
  <c r="BJ344" i="1"/>
  <c r="BJ343" i="1"/>
  <c r="BJ342" i="1"/>
  <c r="BJ341" i="1"/>
  <c r="BJ340" i="1"/>
  <c r="BJ339" i="1"/>
  <c r="BJ338" i="1"/>
  <c r="BJ337" i="1"/>
  <c r="BJ336" i="1"/>
  <c r="BJ335" i="1"/>
  <c r="BJ334" i="1"/>
  <c r="BJ333" i="1"/>
  <c r="BJ332" i="1"/>
  <c r="BJ331" i="1"/>
  <c r="BJ330" i="1"/>
  <c r="BJ329" i="1"/>
  <c r="BJ328" i="1"/>
  <c r="BJ327" i="1"/>
  <c r="BJ326" i="1"/>
  <c r="BJ325" i="1"/>
  <c r="BJ324" i="1"/>
  <c r="BJ323" i="1"/>
  <c r="BJ322" i="1"/>
  <c r="BJ321" i="1"/>
  <c r="BJ320" i="1"/>
  <c r="BJ319" i="1"/>
  <c r="BJ318" i="1"/>
  <c r="BJ317" i="1"/>
  <c r="BJ316" i="1"/>
  <c r="BJ315" i="1"/>
  <c r="BJ314" i="1"/>
  <c r="BJ313" i="1"/>
  <c r="BJ312" i="1"/>
  <c r="BJ311" i="1"/>
  <c r="BJ310" i="1"/>
  <c r="BJ309" i="1"/>
  <c r="BJ308" i="1"/>
  <c r="BJ307" i="1"/>
  <c r="BJ306" i="1"/>
  <c r="BJ305" i="1"/>
  <c r="BJ304" i="1"/>
  <c r="BJ303" i="1"/>
  <c r="BJ302" i="1"/>
  <c r="BJ301" i="1"/>
  <c r="BJ300" i="1"/>
  <c r="BJ299" i="1"/>
  <c r="BJ298" i="1"/>
  <c r="BJ297" i="1"/>
  <c r="BJ296" i="1"/>
  <c r="BJ295" i="1"/>
  <c r="BJ294" i="1"/>
  <c r="BJ293" i="1"/>
  <c r="BJ292" i="1"/>
  <c r="BJ291" i="1"/>
  <c r="BJ290" i="1"/>
  <c r="BJ289" i="1"/>
  <c r="BJ288" i="1"/>
  <c r="BJ287" i="1"/>
  <c r="BJ286" i="1"/>
  <c r="BJ285" i="1"/>
  <c r="BJ284" i="1"/>
  <c r="BJ283" i="1"/>
  <c r="BJ282" i="1"/>
  <c r="BJ281" i="1"/>
  <c r="BJ280" i="1"/>
  <c r="BJ279" i="1"/>
  <c r="BJ278" i="1"/>
  <c r="BJ277" i="1"/>
  <c r="BJ276" i="1"/>
  <c r="BJ275" i="1"/>
  <c r="BJ274" i="1"/>
  <c r="BJ273" i="1"/>
  <c r="BJ272" i="1"/>
  <c r="BJ271" i="1"/>
  <c r="BJ270" i="1"/>
  <c r="BJ269" i="1"/>
  <c r="BJ268" i="1"/>
  <c r="BJ267" i="1"/>
  <c r="BJ266" i="1"/>
  <c r="BJ265" i="1"/>
  <c r="BJ264" i="1"/>
  <c r="BJ263" i="1"/>
  <c r="BJ262" i="1"/>
  <c r="BJ261" i="1"/>
  <c r="BJ260" i="1"/>
  <c r="BJ259" i="1"/>
  <c r="BJ258" i="1"/>
  <c r="BJ257" i="1"/>
  <c r="BJ256" i="1"/>
  <c r="BJ255" i="1"/>
  <c r="BJ254" i="1"/>
  <c r="BJ253" i="1"/>
  <c r="BJ252" i="1"/>
  <c r="BJ251" i="1"/>
  <c r="BJ250" i="1"/>
  <c r="BJ249" i="1"/>
  <c r="BJ248" i="1"/>
  <c r="BJ247" i="1"/>
  <c r="BJ246" i="1"/>
  <c r="BJ245" i="1"/>
  <c r="BJ244" i="1"/>
  <c r="BJ243" i="1"/>
  <c r="BJ242" i="1"/>
  <c r="BJ241" i="1"/>
  <c r="BJ240" i="1"/>
  <c r="BJ239" i="1"/>
  <c r="BJ238" i="1"/>
  <c r="BJ237" i="1"/>
  <c r="BJ236" i="1"/>
  <c r="BJ235" i="1"/>
  <c r="BJ234" i="1"/>
  <c r="BJ233" i="1"/>
  <c r="BJ232" i="1"/>
  <c r="BJ231" i="1"/>
  <c r="BJ230" i="1"/>
  <c r="BJ229" i="1"/>
  <c r="BJ228" i="1"/>
  <c r="BJ227" i="1"/>
  <c r="BJ226" i="1"/>
  <c r="BJ225" i="1"/>
  <c r="BJ224" i="1"/>
  <c r="BJ223" i="1"/>
  <c r="BJ222" i="1"/>
  <c r="BJ221" i="1"/>
  <c r="BJ220" i="1"/>
  <c r="BJ219" i="1"/>
  <c r="BJ218" i="1"/>
  <c r="BJ217" i="1"/>
  <c r="BJ216" i="1"/>
  <c r="BJ215" i="1"/>
  <c r="BJ214" i="1"/>
  <c r="BJ213" i="1"/>
  <c r="BJ212" i="1"/>
  <c r="BJ211" i="1"/>
  <c r="BJ210" i="1"/>
  <c r="BJ209" i="1"/>
  <c r="BJ208" i="1"/>
  <c r="BJ207" i="1"/>
  <c r="BJ206" i="1"/>
  <c r="BJ205" i="1"/>
  <c r="BJ204" i="1"/>
  <c r="BJ203" i="1"/>
  <c r="BJ202" i="1"/>
  <c r="BJ201" i="1"/>
  <c r="BJ200" i="1"/>
  <c r="BJ199" i="1"/>
  <c r="BJ198" i="1"/>
  <c r="BJ197" i="1"/>
  <c r="BJ196" i="1"/>
  <c r="BJ195" i="1"/>
  <c r="BJ194" i="1"/>
  <c r="BJ193" i="1"/>
  <c r="BJ192" i="1"/>
  <c r="BJ191" i="1"/>
  <c r="BJ190" i="1"/>
  <c r="BJ189" i="1"/>
  <c r="BJ188" i="1"/>
  <c r="BJ187" i="1"/>
  <c r="BJ186" i="1"/>
  <c r="BJ185" i="1"/>
  <c r="BJ184" i="1"/>
  <c r="BJ183" i="1"/>
  <c r="BJ182" i="1"/>
  <c r="BJ181" i="1"/>
  <c r="BJ180" i="1"/>
  <c r="BJ179" i="1"/>
  <c r="BJ178" i="1"/>
  <c r="BJ177" i="1"/>
  <c r="BJ176" i="1"/>
  <c r="BJ175" i="1"/>
  <c r="BJ174" i="1"/>
  <c r="BJ173" i="1"/>
  <c r="BJ172" i="1"/>
  <c r="BJ171" i="1"/>
  <c r="BJ170" i="1"/>
  <c r="BJ169" i="1"/>
  <c r="BJ168" i="1"/>
  <c r="BJ167" i="1"/>
  <c r="BJ166" i="1"/>
  <c r="BJ165" i="1"/>
  <c r="BJ164" i="1"/>
  <c r="BJ163" i="1"/>
  <c r="BJ162" i="1"/>
  <c r="BJ161" i="1"/>
  <c r="BJ160" i="1"/>
  <c r="BJ159" i="1"/>
  <c r="BJ158" i="1"/>
  <c r="BJ157" i="1"/>
  <c r="BJ156" i="1"/>
  <c r="BJ155" i="1"/>
  <c r="BJ154" i="1"/>
  <c r="BJ153" i="1"/>
  <c r="BJ152" i="1"/>
  <c r="BJ151" i="1"/>
  <c r="BJ150" i="1"/>
  <c r="BJ149" i="1"/>
  <c r="BJ148" i="1"/>
  <c r="BJ147" i="1"/>
  <c r="BJ146" i="1"/>
  <c r="BJ145" i="1"/>
  <c r="BJ144" i="1"/>
  <c r="BJ143" i="1"/>
  <c r="BJ142" i="1"/>
  <c r="BJ141" i="1"/>
  <c r="BJ140" i="1"/>
  <c r="BJ139" i="1"/>
  <c r="BJ138" i="1"/>
  <c r="BJ137" i="1"/>
  <c r="BJ136" i="1"/>
  <c r="BJ135" i="1"/>
  <c r="BJ134" i="1"/>
  <c r="BJ133" i="1"/>
  <c r="BJ132" i="1"/>
  <c r="BJ131" i="1"/>
  <c r="BJ130" i="1"/>
  <c r="BJ129" i="1"/>
  <c r="BJ128" i="1"/>
  <c r="BJ127" i="1"/>
  <c r="BJ126" i="1"/>
  <c r="BJ125" i="1"/>
  <c r="BJ124" i="1"/>
  <c r="BJ123" i="1"/>
  <c r="BJ122" i="1"/>
  <c r="BJ121" i="1"/>
  <c r="BJ120" i="1"/>
  <c r="BJ119" i="1"/>
  <c r="BJ118" i="1"/>
  <c r="BJ117" i="1"/>
  <c r="BJ116" i="1"/>
  <c r="BJ115" i="1"/>
  <c r="BJ114" i="1"/>
  <c r="BJ113" i="1"/>
  <c r="BJ112" i="1"/>
  <c r="BJ111" i="1"/>
  <c r="BJ110" i="1"/>
  <c r="BJ109" i="1"/>
  <c r="BJ108" i="1"/>
  <c r="BJ107" i="1"/>
  <c r="BJ106" i="1"/>
  <c r="BJ105" i="1"/>
  <c r="BJ104" i="1"/>
  <c r="BJ103" i="1"/>
  <c r="BJ102" i="1"/>
  <c r="BJ101" i="1"/>
  <c r="BJ100" i="1"/>
  <c r="BJ99" i="1"/>
  <c r="BJ98" i="1"/>
  <c r="BJ97" i="1"/>
  <c r="BJ96" i="1"/>
  <c r="BJ95" i="1"/>
  <c r="BJ94" i="1"/>
  <c r="BJ93" i="1"/>
  <c r="BJ92" i="1"/>
  <c r="BJ91" i="1"/>
  <c r="BJ90" i="1"/>
  <c r="BJ89" i="1"/>
  <c r="BJ88" i="1"/>
  <c r="BJ87" i="1"/>
  <c r="BJ86" i="1"/>
  <c r="BJ85" i="1"/>
  <c r="BJ84" i="1"/>
  <c r="BJ83" i="1"/>
  <c r="BJ82" i="1"/>
  <c r="BJ81" i="1"/>
  <c r="BJ80" i="1"/>
  <c r="BJ79" i="1"/>
  <c r="BJ78" i="1"/>
  <c r="BJ77" i="1"/>
  <c r="BJ76" i="1"/>
  <c r="BJ75" i="1"/>
  <c r="BJ74" i="1"/>
  <c r="BJ73" i="1"/>
  <c r="BJ72" i="1"/>
  <c r="BJ71" i="1"/>
  <c r="BJ70" i="1"/>
  <c r="BJ69" i="1"/>
  <c r="BJ68" i="1"/>
  <c r="BJ67" i="1"/>
  <c r="BJ66" i="1"/>
  <c r="BJ65" i="1"/>
  <c r="BJ64" i="1"/>
  <c r="BJ63" i="1"/>
  <c r="BJ62" i="1"/>
  <c r="BJ61" i="1"/>
  <c r="BJ60" i="1"/>
  <c r="BJ59" i="1"/>
  <c r="BJ58" i="1"/>
  <c r="BJ57" i="1"/>
  <c r="BJ56" i="1"/>
  <c r="BJ55" i="1"/>
  <c r="BJ54" i="1"/>
  <c r="BJ53" i="1"/>
  <c r="BJ52" i="1"/>
  <c r="BJ51" i="1"/>
  <c r="BJ50" i="1"/>
  <c r="BJ49" i="1"/>
  <c r="BJ48" i="1"/>
  <c r="BJ47" i="1"/>
  <c r="BJ46" i="1"/>
  <c r="BJ45" i="1"/>
  <c r="BJ44" i="1"/>
  <c r="BJ43" i="1"/>
  <c r="BJ42" i="1"/>
  <c r="BJ41" i="1"/>
  <c r="BJ40" i="1"/>
  <c r="BJ39" i="1"/>
  <c r="BJ38" i="1"/>
  <c r="BJ37" i="1"/>
  <c r="BJ36" i="1"/>
  <c r="BJ35" i="1"/>
  <c r="BJ34" i="1"/>
  <c r="BJ33" i="1"/>
  <c r="BJ32" i="1"/>
  <c r="BJ31" i="1"/>
  <c r="BJ30" i="1"/>
  <c r="BJ29" i="1"/>
  <c r="BJ28" i="1"/>
  <c r="BJ27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J4" i="1"/>
  <c r="BJ3" i="1"/>
  <c r="BJ1" i="1"/>
  <c r="BH1" i="1"/>
  <c r="BG1" i="1"/>
  <c r="E24" i="10" l="1"/>
  <c r="E23" i="10"/>
  <c r="E22" i="10"/>
  <c r="E21" i="10"/>
  <c r="E20" i="10"/>
  <c r="E19" i="10"/>
  <c r="E18" i="10"/>
  <c r="E17" i="10"/>
  <c r="BG661" i="1"/>
  <c r="BG660" i="1"/>
  <c r="BG659" i="1"/>
  <c r="BG658" i="1"/>
  <c r="BG657" i="1"/>
  <c r="BG761" i="1"/>
  <c r="BG656" i="1"/>
  <c r="BG655" i="1"/>
  <c r="BG654" i="1"/>
  <c r="BG697" i="1"/>
  <c r="BG696" i="1"/>
  <c r="BG653" i="1"/>
  <c r="BG652" i="1"/>
  <c r="BG651" i="1"/>
  <c r="BG650" i="1"/>
  <c r="BG649" i="1"/>
  <c r="BG648" i="1"/>
  <c r="BG647" i="1"/>
  <c r="BG646" i="1"/>
  <c r="BG645" i="1"/>
  <c r="BG644" i="1"/>
  <c r="BG643" i="1"/>
  <c r="BG642" i="1"/>
  <c r="BG641" i="1"/>
  <c r="BG670" i="1"/>
  <c r="BG669" i="1"/>
  <c r="BG668" i="1"/>
  <c r="BG667" i="1"/>
  <c r="BG666" i="1"/>
  <c r="BG640" i="1"/>
  <c r="BG639" i="1"/>
  <c r="BG680" i="1"/>
  <c r="BG638" i="1"/>
  <c r="BG637" i="1"/>
  <c r="BG636" i="1"/>
  <c r="BG635" i="1"/>
  <c r="BG634" i="1"/>
  <c r="BG633" i="1"/>
  <c r="BG632" i="1"/>
  <c r="BG631" i="1"/>
  <c r="BG630" i="1"/>
  <c r="BG629" i="1"/>
  <c r="BG628" i="1"/>
  <c r="BG627" i="1"/>
  <c r="BG760" i="1"/>
  <c r="BG626" i="1"/>
  <c r="BG625" i="1"/>
  <c r="BG759" i="1"/>
  <c r="BG624" i="1"/>
  <c r="BG623" i="1"/>
  <c r="BG622" i="1"/>
  <c r="BG621" i="1"/>
  <c r="BG620" i="1"/>
  <c r="BG758" i="1"/>
  <c r="BG619" i="1"/>
  <c r="BG618" i="1"/>
  <c r="BG617" i="1"/>
  <c r="BG616" i="1"/>
  <c r="BG615" i="1"/>
  <c r="BG614" i="1"/>
  <c r="BG613" i="1"/>
  <c r="BG695" i="1"/>
  <c r="BG612" i="1"/>
  <c r="BG611" i="1"/>
  <c r="BG610" i="1"/>
  <c r="BG609" i="1"/>
  <c r="BG608" i="1"/>
  <c r="BG607" i="1"/>
  <c r="BG606" i="1"/>
  <c r="BG605" i="1"/>
  <c r="BG757" i="1"/>
  <c r="BG604" i="1"/>
  <c r="BG756" i="1"/>
  <c r="BG603" i="1"/>
  <c r="BG602" i="1"/>
  <c r="BG601" i="1"/>
  <c r="BG755" i="1"/>
  <c r="BG600" i="1"/>
  <c r="BG754" i="1"/>
  <c r="BG599" i="1"/>
  <c r="BG598" i="1"/>
  <c r="BG597" i="1"/>
  <c r="BG596" i="1"/>
  <c r="BG595" i="1"/>
  <c r="BG594" i="1"/>
  <c r="BG753" i="1"/>
  <c r="BG593" i="1"/>
  <c r="BG592" i="1"/>
  <c r="BG591" i="1"/>
  <c r="BG590" i="1"/>
  <c r="BG589" i="1"/>
  <c r="BG588" i="1"/>
  <c r="BG587" i="1"/>
  <c r="BG586" i="1"/>
  <c r="BG585" i="1"/>
  <c r="BG584" i="1"/>
  <c r="BG583" i="1"/>
  <c r="BG582" i="1"/>
  <c r="BG581" i="1"/>
  <c r="BG580" i="1"/>
  <c r="BG579" i="1"/>
  <c r="BG578" i="1"/>
  <c r="BG577" i="1"/>
  <c r="BG694" i="1"/>
  <c r="BG576" i="1"/>
  <c r="BG575" i="1"/>
  <c r="BG752" i="1"/>
  <c r="BG574" i="1"/>
  <c r="BG573" i="1"/>
  <c r="BG751" i="1"/>
  <c r="BG572" i="1"/>
  <c r="BG693" i="1"/>
  <c r="BG571" i="1"/>
  <c r="BG570" i="1"/>
  <c r="BG569" i="1"/>
  <c r="BG568" i="1"/>
  <c r="BG567" i="1"/>
  <c r="BG566" i="1"/>
  <c r="BG750" i="1"/>
  <c r="BG565" i="1"/>
  <c r="BG564" i="1"/>
  <c r="BG563" i="1"/>
  <c r="BG562" i="1"/>
  <c r="BG561" i="1"/>
  <c r="BG560" i="1"/>
  <c r="BG559" i="1"/>
  <c r="BG558" i="1"/>
  <c r="BG749" i="1"/>
  <c r="BG557" i="1"/>
  <c r="BG748" i="1"/>
  <c r="BG747" i="1"/>
  <c r="BG746" i="1"/>
  <c r="BG556" i="1"/>
  <c r="BG555" i="1"/>
  <c r="BG554" i="1"/>
  <c r="BG553" i="1"/>
  <c r="BG745" i="1"/>
  <c r="BG552" i="1"/>
  <c r="BG551" i="1"/>
  <c r="BG550" i="1"/>
  <c r="BG549" i="1"/>
  <c r="BG548" i="1"/>
  <c r="BG547" i="1"/>
  <c r="BG546" i="1"/>
  <c r="BG545" i="1"/>
  <c r="BG544" i="1"/>
  <c r="BG744" i="1"/>
  <c r="BG543" i="1"/>
  <c r="BG542" i="1"/>
  <c r="BG541" i="1"/>
  <c r="BG692" i="1"/>
  <c r="BG540" i="1"/>
  <c r="BG539" i="1"/>
  <c r="BG538" i="1"/>
  <c r="BG537" i="1"/>
  <c r="BG536" i="1"/>
  <c r="BG535" i="1"/>
  <c r="BG534" i="1"/>
  <c r="BG743" i="1"/>
  <c r="BG533" i="1"/>
  <c r="BG532" i="1"/>
  <c r="BG531" i="1"/>
  <c r="BG530" i="1"/>
  <c r="BG529" i="1"/>
  <c r="BG528" i="1"/>
  <c r="BG527" i="1"/>
  <c r="BG526" i="1"/>
  <c r="BG525" i="1"/>
  <c r="BG742" i="1"/>
  <c r="BG524" i="1"/>
  <c r="BG523" i="1"/>
  <c r="BG522" i="1"/>
  <c r="BG521" i="1"/>
  <c r="BG520" i="1"/>
  <c r="BG519" i="1"/>
  <c r="BG518" i="1"/>
  <c r="BG517" i="1"/>
  <c r="BG516" i="1"/>
  <c r="BG515" i="1"/>
  <c r="BG514" i="1"/>
  <c r="BG513" i="1"/>
  <c r="BG512" i="1"/>
  <c r="BG511" i="1"/>
  <c r="BG510" i="1"/>
  <c r="BG509" i="1"/>
  <c r="BG508" i="1"/>
  <c r="BG507" i="1"/>
  <c r="BG506" i="1"/>
  <c r="BG741" i="1"/>
  <c r="BG505" i="1"/>
  <c r="BG740" i="1"/>
  <c r="BG504" i="1"/>
  <c r="BG503" i="1"/>
  <c r="BG502" i="1"/>
  <c r="BG501" i="1"/>
  <c r="BG500" i="1"/>
  <c r="BG499" i="1"/>
  <c r="BG498" i="1"/>
  <c r="BG497" i="1"/>
  <c r="BG496" i="1"/>
  <c r="BG495" i="1"/>
  <c r="BG494" i="1"/>
  <c r="BG493" i="1"/>
  <c r="BG492" i="1"/>
  <c r="BG739" i="1"/>
  <c r="BG491" i="1"/>
  <c r="BG490" i="1"/>
  <c r="BG489" i="1"/>
  <c r="BG488" i="1"/>
  <c r="BG487" i="1"/>
  <c r="BG486" i="1"/>
  <c r="BG485" i="1"/>
  <c r="BG484" i="1"/>
  <c r="BG483" i="1"/>
  <c r="BG482" i="1"/>
  <c r="BG481" i="1"/>
  <c r="BG480" i="1"/>
  <c r="BG479" i="1"/>
  <c r="BG478" i="1"/>
  <c r="BG477" i="1"/>
  <c r="BG476" i="1"/>
  <c r="BG475" i="1"/>
  <c r="BG474" i="1"/>
  <c r="BG473" i="1"/>
  <c r="BG472" i="1"/>
  <c r="BG471" i="1"/>
  <c r="BG470" i="1"/>
  <c r="BG469" i="1"/>
  <c r="BG468" i="1"/>
  <c r="BG467" i="1"/>
  <c r="BG466" i="1"/>
  <c r="BG465" i="1"/>
  <c r="BG464" i="1"/>
  <c r="BG463" i="1"/>
  <c r="BG462" i="1"/>
  <c r="BG461" i="1"/>
  <c r="BG460" i="1"/>
  <c r="BG459" i="1"/>
  <c r="BG458" i="1"/>
  <c r="BG457" i="1"/>
  <c r="BG456" i="1"/>
  <c r="BG455" i="1"/>
  <c r="BG454" i="1"/>
  <c r="BG453" i="1"/>
  <c r="BG452" i="1"/>
  <c r="BG451" i="1"/>
  <c r="BG450" i="1"/>
  <c r="BG738" i="1"/>
  <c r="BG691" i="1"/>
  <c r="BG690" i="1"/>
  <c r="BG449" i="1"/>
  <c r="BG448" i="1"/>
  <c r="BG447" i="1"/>
  <c r="BG446" i="1"/>
  <c r="BG737" i="1"/>
  <c r="BG736" i="1"/>
  <c r="BG445" i="1"/>
  <c r="BG444" i="1"/>
  <c r="BG443" i="1"/>
  <c r="BG442" i="1"/>
  <c r="BG441" i="1"/>
  <c r="BG735" i="1"/>
  <c r="BG734" i="1"/>
  <c r="BG733" i="1"/>
  <c r="BG732" i="1"/>
  <c r="BG731" i="1"/>
  <c r="BG730" i="1"/>
  <c r="BG729" i="1"/>
  <c r="BG728" i="1"/>
  <c r="BG727" i="1"/>
  <c r="BG726" i="1"/>
  <c r="BG725" i="1"/>
  <c r="BG724" i="1"/>
  <c r="BG723" i="1"/>
  <c r="BG722" i="1"/>
  <c r="BG440" i="1"/>
  <c r="BG439" i="1"/>
  <c r="BG438" i="1"/>
  <c r="BG437" i="1"/>
  <c r="BG436" i="1"/>
  <c r="BG435" i="1"/>
  <c r="BG434" i="1"/>
  <c r="BG433" i="1"/>
  <c r="BG432" i="1"/>
  <c r="BG431" i="1"/>
  <c r="BG430" i="1"/>
  <c r="BG429" i="1"/>
  <c r="BG428" i="1"/>
  <c r="BG427" i="1"/>
  <c r="BG426" i="1"/>
  <c r="BG425" i="1"/>
  <c r="BG424" i="1"/>
  <c r="BG423" i="1"/>
  <c r="BG422" i="1"/>
  <c r="BG721" i="1"/>
  <c r="BG421" i="1"/>
  <c r="BG420" i="1"/>
  <c r="BG419" i="1"/>
  <c r="BG418" i="1"/>
  <c r="BG417" i="1"/>
  <c r="BG416" i="1"/>
  <c r="BG415" i="1"/>
  <c r="BG414" i="1"/>
  <c r="BG413" i="1"/>
  <c r="BG412" i="1"/>
  <c r="BG411" i="1"/>
  <c r="BG410" i="1"/>
  <c r="BG409" i="1"/>
  <c r="BG408" i="1"/>
  <c r="BG407" i="1"/>
  <c r="BG406" i="1"/>
  <c r="BG405" i="1"/>
  <c r="BG404" i="1"/>
  <c r="BG403" i="1"/>
  <c r="BG402" i="1"/>
  <c r="BG689" i="1"/>
  <c r="BG401" i="1"/>
  <c r="BG400" i="1"/>
  <c r="BG399" i="1"/>
  <c r="BG398" i="1"/>
  <c r="BG397" i="1"/>
  <c r="BG396" i="1"/>
  <c r="BG720" i="1"/>
  <c r="BG395" i="1"/>
  <c r="BG394" i="1"/>
  <c r="BG393" i="1"/>
  <c r="BG392" i="1"/>
  <c r="BG391" i="1"/>
  <c r="BG390" i="1"/>
  <c r="BG389" i="1"/>
  <c r="BG388" i="1"/>
  <c r="BG387" i="1"/>
  <c r="BG386" i="1"/>
  <c r="BG385" i="1"/>
  <c r="BG384" i="1"/>
  <c r="BG383" i="1"/>
  <c r="BG719" i="1"/>
  <c r="BG382" i="1"/>
  <c r="BG381" i="1"/>
  <c r="BG380" i="1"/>
  <c r="BG379" i="1"/>
  <c r="BG378" i="1"/>
  <c r="BG377" i="1"/>
  <c r="BG376" i="1"/>
  <c r="BG375" i="1"/>
  <c r="BG374" i="1"/>
  <c r="BG373" i="1"/>
  <c r="BG372" i="1"/>
  <c r="BG371" i="1"/>
  <c r="BG718" i="1"/>
  <c r="BG370" i="1"/>
  <c r="BG369" i="1"/>
  <c r="BG368" i="1"/>
  <c r="BG367" i="1"/>
  <c r="BG366" i="1"/>
  <c r="BG365" i="1"/>
  <c r="BG364" i="1"/>
  <c r="BG363" i="1"/>
  <c r="BG362" i="1"/>
  <c r="BG361" i="1"/>
  <c r="BG360" i="1"/>
  <c r="BG359" i="1"/>
  <c r="BG358" i="1"/>
  <c r="BG357" i="1"/>
  <c r="BG717" i="1"/>
  <c r="BG356" i="1"/>
  <c r="BG355" i="1"/>
  <c r="BG688" i="1"/>
  <c r="BG687" i="1"/>
  <c r="BG686" i="1"/>
  <c r="BG354" i="1"/>
  <c r="BG353" i="1"/>
  <c r="BG352" i="1"/>
  <c r="BG351" i="1"/>
  <c r="BG350" i="1"/>
  <c r="BG349" i="1"/>
  <c r="BG348" i="1"/>
  <c r="BG347" i="1"/>
  <c r="BG346" i="1"/>
  <c r="BG716" i="1"/>
  <c r="BG345" i="1"/>
  <c r="BG344" i="1"/>
  <c r="BG343" i="1"/>
  <c r="BG715" i="1"/>
  <c r="BG685" i="1"/>
  <c r="BG342" i="1"/>
  <c r="BG341" i="1"/>
  <c r="BG340" i="1"/>
  <c r="BG339" i="1"/>
  <c r="BG338" i="1"/>
  <c r="BG337" i="1"/>
  <c r="BG336" i="1"/>
  <c r="BG335" i="1"/>
  <c r="BG334" i="1"/>
  <c r="BG333" i="1"/>
  <c r="BG332" i="1"/>
  <c r="BG331" i="1"/>
  <c r="BG330" i="1"/>
  <c r="BG329" i="1"/>
  <c r="BG328" i="1"/>
  <c r="BG327" i="1"/>
  <c r="BG326" i="1"/>
  <c r="BG325" i="1"/>
  <c r="BG324" i="1"/>
  <c r="BG323" i="1"/>
  <c r="BG322" i="1"/>
  <c r="BG321" i="1"/>
  <c r="BG320" i="1"/>
  <c r="BG319" i="1"/>
  <c r="BG318" i="1"/>
  <c r="BG317" i="1"/>
  <c r="BG316" i="1"/>
  <c r="BG315" i="1"/>
  <c r="BG314" i="1"/>
  <c r="BG714" i="1"/>
  <c r="BG713" i="1"/>
  <c r="BG313" i="1"/>
  <c r="BG312" i="1"/>
  <c r="BG311" i="1"/>
  <c r="BG310" i="1"/>
  <c r="BG309" i="1"/>
  <c r="BG308" i="1"/>
  <c r="BG307" i="1"/>
  <c r="BG306" i="1"/>
  <c r="BG305" i="1"/>
  <c r="BG304" i="1"/>
  <c r="BG303" i="1"/>
  <c r="BG302" i="1"/>
  <c r="BG301" i="1"/>
  <c r="BG300" i="1"/>
  <c r="BG299" i="1"/>
  <c r="BG298" i="1"/>
  <c r="BG297" i="1"/>
  <c r="BG296" i="1"/>
  <c r="BG295" i="1"/>
  <c r="BG294" i="1"/>
  <c r="BG293" i="1"/>
  <c r="BG292" i="1"/>
  <c r="BG291" i="1"/>
  <c r="BG290" i="1"/>
  <c r="BG289" i="1"/>
  <c r="BG288" i="1"/>
  <c r="BG287" i="1"/>
  <c r="BG286" i="1"/>
  <c r="BG285" i="1"/>
  <c r="BG284" i="1"/>
  <c r="BG283" i="1"/>
  <c r="BG282" i="1"/>
  <c r="BG281" i="1"/>
  <c r="BG280" i="1"/>
  <c r="BG279" i="1"/>
  <c r="BG278" i="1"/>
  <c r="BG277" i="1"/>
  <c r="BG276" i="1"/>
  <c r="BG275" i="1"/>
  <c r="BG274" i="1"/>
  <c r="BG273" i="1"/>
  <c r="BG272" i="1"/>
  <c r="BG271" i="1"/>
  <c r="BG270" i="1"/>
  <c r="BG269" i="1"/>
  <c r="BG268" i="1"/>
  <c r="BG267" i="1"/>
  <c r="BG266" i="1"/>
  <c r="BG265" i="1"/>
  <c r="BG264" i="1"/>
  <c r="BG684" i="1"/>
  <c r="BG263" i="1"/>
  <c r="BG262" i="1"/>
  <c r="BG261" i="1"/>
  <c r="BG260" i="1"/>
  <c r="BG259" i="1"/>
  <c r="BG258" i="1"/>
  <c r="BG257" i="1"/>
  <c r="BG256" i="1"/>
  <c r="BG255" i="1"/>
  <c r="BG254" i="1"/>
  <c r="BG253" i="1"/>
  <c r="BG252" i="1"/>
  <c r="BG251" i="1"/>
  <c r="BG250" i="1"/>
  <c r="BG249" i="1"/>
  <c r="BG665" i="1"/>
  <c r="BG248" i="1"/>
  <c r="BG247" i="1"/>
  <c r="BG246" i="1"/>
  <c r="BG245" i="1"/>
  <c r="BG244" i="1"/>
  <c r="BG243" i="1"/>
  <c r="BG242" i="1"/>
  <c r="BG241" i="1"/>
  <c r="BG240" i="1"/>
  <c r="BG239" i="1"/>
  <c r="BG238" i="1"/>
  <c r="BG712" i="1"/>
  <c r="BG237" i="1"/>
  <c r="BG236" i="1"/>
  <c r="BG235" i="1"/>
  <c r="BG664" i="1"/>
  <c r="BG234" i="1"/>
  <c r="BG233" i="1"/>
  <c r="BG232" i="1"/>
  <c r="BG231" i="1"/>
  <c r="BG230" i="1"/>
  <c r="BG229" i="1"/>
  <c r="BG228" i="1"/>
  <c r="BG227" i="1"/>
  <c r="BG226" i="1"/>
  <c r="BG225" i="1"/>
  <c r="BG224" i="1"/>
  <c r="BG223" i="1"/>
  <c r="BG222" i="1"/>
  <c r="BG221" i="1"/>
  <c r="BG220" i="1"/>
  <c r="BG219" i="1"/>
  <c r="BG218" i="1"/>
  <c r="BG217" i="1"/>
  <c r="BG216" i="1"/>
  <c r="BG215" i="1"/>
  <c r="BG214" i="1"/>
  <c r="BG213" i="1"/>
  <c r="BG212" i="1"/>
  <c r="BG211" i="1"/>
  <c r="BG210" i="1"/>
  <c r="BG209" i="1"/>
  <c r="BG208" i="1"/>
  <c r="BG207" i="1"/>
  <c r="BG206" i="1"/>
  <c r="BG205" i="1"/>
  <c r="BG204" i="1"/>
  <c r="BG203" i="1"/>
  <c r="BG202" i="1"/>
  <c r="BG201" i="1"/>
  <c r="BG200" i="1"/>
  <c r="BG199" i="1"/>
  <c r="BG198" i="1"/>
  <c r="BG197" i="1"/>
  <c r="BG196" i="1"/>
  <c r="BG195" i="1"/>
  <c r="BG194" i="1"/>
  <c r="BG193" i="1"/>
  <c r="BG192" i="1"/>
  <c r="BG191" i="1"/>
  <c r="BG190" i="1"/>
  <c r="BG189" i="1"/>
  <c r="BG188" i="1"/>
  <c r="BG187" i="1"/>
  <c r="BG186" i="1"/>
  <c r="BG185" i="1"/>
  <c r="BG184" i="1"/>
  <c r="BG183" i="1"/>
  <c r="BG182" i="1"/>
  <c r="BG181" i="1"/>
  <c r="BG180" i="1"/>
  <c r="BG179" i="1"/>
  <c r="BG711" i="1"/>
  <c r="BG178" i="1"/>
  <c r="BG177" i="1"/>
  <c r="BG176" i="1"/>
  <c r="BG175" i="1"/>
  <c r="BG174" i="1"/>
  <c r="BG173" i="1"/>
  <c r="BG172" i="1"/>
  <c r="BG171" i="1"/>
  <c r="BG170" i="1"/>
  <c r="BG169" i="1"/>
  <c r="BG168" i="1"/>
  <c r="BG167" i="1"/>
  <c r="BG166" i="1"/>
  <c r="BG679" i="1"/>
  <c r="BG165" i="1"/>
  <c r="BG164" i="1"/>
  <c r="BG163" i="1"/>
  <c r="BG162" i="1"/>
  <c r="BG161" i="1"/>
  <c r="BG160" i="1"/>
  <c r="BG159" i="1"/>
  <c r="BG158" i="1"/>
  <c r="BG157" i="1"/>
  <c r="BG156" i="1"/>
  <c r="BG155" i="1"/>
  <c r="BG154" i="1"/>
  <c r="BG678" i="1"/>
  <c r="BG153" i="1"/>
  <c r="BG663" i="1"/>
  <c r="BG152" i="1"/>
  <c r="BG151" i="1"/>
  <c r="BG150" i="1"/>
  <c r="BG149" i="1"/>
  <c r="BG148" i="1"/>
  <c r="BG147" i="1"/>
  <c r="BG146" i="1"/>
  <c r="BG145" i="1"/>
  <c r="BG710" i="1"/>
  <c r="BG144" i="1"/>
  <c r="BG143" i="1"/>
  <c r="BG142" i="1"/>
  <c r="BG141" i="1"/>
  <c r="BG140" i="1"/>
  <c r="BG709" i="1"/>
  <c r="BG139" i="1"/>
  <c r="BG138" i="1"/>
  <c r="BG677" i="1"/>
  <c r="BG137" i="1"/>
  <c r="BG136" i="1"/>
  <c r="BG135" i="1"/>
  <c r="BG683" i="1"/>
  <c r="BG708" i="1"/>
  <c r="BG134" i="1"/>
  <c r="BG133" i="1"/>
  <c r="BG707" i="1"/>
  <c r="BG132" i="1"/>
  <c r="BG131" i="1"/>
  <c r="BG130" i="1"/>
  <c r="BG129" i="1"/>
  <c r="BG128" i="1"/>
  <c r="BG127" i="1"/>
  <c r="BG126" i="1"/>
  <c r="BG125" i="1"/>
  <c r="BG124" i="1"/>
  <c r="BG123" i="1"/>
  <c r="BG122" i="1"/>
  <c r="BG121" i="1"/>
  <c r="BG120" i="1"/>
  <c r="BG119" i="1"/>
  <c r="BG118" i="1"/>
  <c r="BG117" i="1"/>
  <c r="BG116" i="1"/>
  <c r="BG676" i="1"/>
  <c r="BG115" i="1"/>
  <c r="BG114" i="1"/>
  <c r="BG113" i="1"/>
  <c r="BG112" i="1"/>
  <c r="BG111" i="1"/>
  <c r="BG110" i="1"/>
  <c r="BG109" i="1"/>
  <c r="BG108" i="1"/>
  <c r="BG107" i="1"/>
  <c r="BG706" i="1"/>
  <c r="BG106" i="1"/>
  <c r="BG105" i="1"/>
  <c r="BG104" i="1"/>
  <c r="BG103" i="1"/>
  <c r="BG705" i="1"/>
  <c r="BG704" i="1"/>
  <c r="BG102" i="1"/>
  <c r="BG101" i="1"/>
  <c r="BG100" i="1"/>
  <c r="BG99" i="1"/>
  <c r="BG98" i="1"/>
  <c r="BG703" i="1"/>
  <c r="BG97" i="1"/>
  <c r="BG96" i="1"/>
  <c r="BG95" i="1"/>
  <c r="BG94" i="1"/>
  <c r="BG93" i="1"/>
  <c r="BG92" i="1"/>
  <c r="BG91" i="1"/>
  <c r="BG90" i="1"/>
  <c r="BG89" i="1"/>
  <c r="BG88" i="1"/>
  <c r="BG87" i="1"/>
  <c r="BG86" i="1"/>
  <c r="BG85" i="1"/>
  <c r="BG702" i="1"/>
  <c r="BG84" i="1"/>
  <c r="BG83" i="1"/>
  <c r="BG82" i="1"/>
  <c r="BG701" i="1"/>
  <c r="BG81" i="1"/>
  <c r="BG80" i="1"/>
  <c r="BG79" i="1"/>
  <c r="BG78" i="1"/>
  <c r="BG77" i="1"/>
  <c r="BG76" i="1"/>
  <c r="BG75" i="1"/>
  <c r="BG74" i="1"/>
  <c r="BG73" i="1"/>
  <c r="BG72" i="1"/>
  <c r="BG71" i="1"/>
  <c r="BG70" i="1"/>
  <c r="BG69" i="1"/>
  <c r="BG68" i="1"/>
  <c r="BG700" i="1"/>
  <c r="BG67" i="1"/>
  <c r="BG66" i="1"/>
  <c r="BG699" i="1"/>
  <c r="BG65" i="1"/>
  <c r="BG64" i="1"/>
  <c r="BG63" i="1"/>
  <c r="BG62" i="1"/>
  <c r="BG61" i="1"/>
  <c r="BG60" i="1"/>
  <c r="BG59" i="1"/>
  <c r="BG58" i="1"/>
  <c r="BG57" i="1"/>
  <c r="BG56" i="1"/>
  <c r="BG55" i="1"/>
  <c r="BG54" i="1"/>
  <c r="BG53" i="1"/>
  <c r="BG52" i="1"/>
  <c r="BG51" i="1"/>
  <c r="BG50" i="1"/>
  <c r="BG49" i="1"/>
  <c r="BG675" i="1"/>
  <c r="BG674" i="1"/>
  <c r="BG48" i="1"/>
  <c r="BG47" i="1"/>
  <c r="BG46" i="1"/>
  <c r="BG45" i="1"/>
  <c r="BG44" i="1"/>
  <c r="BG43" i="1"/>
  <c r="BG42" i="1"/>
  <c r="BG41" i="1"/>
  <c r="BG662" i="1"/>
  <c r="BG40" i="1"/>
  <c r="BG39" i="1"/>
  <c r="BG38" i="1"/>
  <c r="BG37" i="1"/>
  <c r="BG36" i="1"/>
  <c r="BG35" i="1"/>
  <c r="BG34" i="1"/>
  <c r="BG33" i="1"/>
  <c r="BG32" i="1"/>
  <c r="BG31" i="1"/>
  <c r="BG30" i="1"/>
  <c r="BG29" i="1"/>
  <c r="BG673" i="1"/>
  <c r="BG28" i="1"/>
  <c r="BG27" i="1"/>
  <c r="BG26" i="1"/>
  <c r="BG25" i="1"/>
  <c r="BG24" i="1"/>
  <c r="BG23" i="1"/>
  <c r="BG22" i="1"/>
  <c r="BG21" i="1"/>
  <c r="BG20" i="1"/>
  <c r="BG19" i="1"/>
  <c r="BG18" i="1"/>
  <c r="BG17" i="1"/>
  <c r="BG16" i="1"/>
  <c r="BG15" i="1"/>
  <c r="BG14" i="1"/>
  <c r="BG13" i="1"/>
  <c r="BG12" i="1"/>
  <c r="BG11" i="1"/>
  <c r="BG672" i="1"/>
  <c r="BG671" i="1"/>
  <c r="BG10" i="1"/>
  <c r="BG9" i="1"/>
  <c r="BG682" i="1"/>
  <c r="BG681" i="1"/>
  <c r="BG8" i="1"/>
  <c r="BG7" i="1"/>
  <c r="BG6" i="1"/>
  <c r="BG698" i="1"/>
  <c r="BG5" i="1"/>
  <c r="BG4" i="1"/>
  <c r="BG3" i="1"/>
  <c r="BH661" i="1"/>
  <c r="BH660" i="1"/>
  <c r="BH659" i="1"/>
  <c r="BH658" i="1"/>
  <c r="BH657" i="1"/>
  <c r="BH761" i="1"/>
  <c r="BH656" i="1"/>
  <c r="BH655" i="1"/>
  <c r="BH654" i="1"/>
  <c r="BH697" i="1"/>
  <c r="BH696" i="1"/>
  <c r="BH653" i="1"/>
  <c r="BH652" i="1"/>
  <c r="BH651" i="1"/>
  <c r="BH650" i="1"/>
  <c r="BH649" i="1"/>
  <c r="BH648" i="1"/>
  <c r="BH647" i="1"/>
  <c r="BH646" i="1"/>
  <c r="BH645" i="1"/>
  <c r="BH644" i="1"/>
  <c r="BH643" i="1"/>
  <c r="BH642" i="1"/>
  <c r="BH641" i="1"/>
  <c r="BH670" i="1"/>
  <c r="BH669" i="1"/>
  <c r="BH668" i="1"/>
  <c r="BH667" i="1"/>
  <c r="BH666" i="1"/>
  <c r="BH640" i="1"/>
  <c r="BH639" i="1"/>
  <c r="BH680" i="1"/>
  <c r="BH638" i="1"/>
  <c r="BH637" i="1"/>
  <c r="BH636" i="1"/>
  <c r="BH635" i="1"/>
  <c r="BH634" i="1"/>
  <c r="BH633" i="1"/>
  <c r="BH632" i="1"/>
  <c r="BH631" i="1"/>
  <c r="BH630" i="1"/>
  <c r="BH629" i="1"/>
  <c r="BH628" i="1"/>
  <c r="BH627" i="1"/>
  <c r="BH760" i="1"/>
  <c r="BH626" i="1"/>
  <c r="BH625" i="1"/>
  <c r="BH759" i="1"/>
  <c r="BH624" i="1"/>
  <c r="BH623" i="1"/>
  <c r="BH622" i="1"/>
  <c r="BH621" i="1"/>
  <c r="BH620" i="1"/>
  <c r="BH758" i="1"/>
  <c r="BH619" i="1"/>
  <c r="BH618" i="1"/>
  <c r="BH617" i="1"/>
  <c r="BH616" i="1"/>
  <c r="BH615" i="1"/>
  <c r="BH614" i="1"/>
  <c r="BH613" i="1"/>
  <c r="BH695" i="1"/>
  <c r="BH612" i="1"/>
  <c r="BH611" i="1"/>
  <c r="BH610" i="1"/>
  <c r="BH609" i="1"/>
  <c r="BH608" i="1"/>
  <c r="BH607" i="1"/>
  <c r="BH606" i="1"/>
  <c r="BH605" i="1"/>
  <c r="BH757" i="1"/>
  <c r="BH604" i="1"/>
  <c r="BH756" i="1"/>
  <c r="BH603" i="1"/>
  <c r="BH602" i="1"/>
  <c r="BH601" i="1"/>
  <c r="BH755" i="1"/>
  <c r="BH600" i="1"/>
  <c r="BH754" i="1"/>
  <c r="BH599" i="1"/>
  <c r="BH598" i="1"/>
  <c r="BH597" i="1"/>
  <c r="BH596" i="1"/>
  <c r="BH595" i="1"/>
  <c r="BH594" i="1"/>
  <c r="BH753" i="1"/>
  <c r="BH593" i="1"/>
  <c r="BH592" i="1"/>
  <c r="BH591" i="1"/>
  <c r="BH590" i="1"/>
  <c r="BH589" i="1"/>
  <c r="BH588" i="1"/>
  <c r="BH587" i="1"/>
  <c r="BH586" i="1"/>
  <c r="BH585" i="1"/>
  <c r="BH584" i="1"/>
  <c r="BH583" i="1"/>
  <c r="BH582" i="1"/>
  <c r="BH581" i="1"/>
  <c r="BH580" i="1"/>
  <c r="BH579" i="1"/>
  <c r="BH578" i="1"/>
  <c r="BH577" i="1"/>
  <c r="BH694" i="1"/>
  <c r="BH576" i="1"/>
  <c r="BH575" i="1"/>
  <c r="BH752" i="1"/>
  <c r="BH574" i="1"/>
  <c r="BH573" i="1"/>
  <c r="BH751" i="1"/>
  <c r="BH572" i="1"/>
  <c r="BH693" i="1"/>
  <c r="BH571" i="1"/>
  <c r="BH570" i="1"/>
  <c r="BH569" i="1"/>
  <c r="BH568" i="1"/>
  <c r="BH567" i="1"/>
  <c r="BH566" i="1"/>
  <c r="BH750" i="1"/>
  <c r="BH565" i="1"/>
  <c r="BH564" i="1"/>
  <c r="BH563" i="1"/>
  <c r="BH562" i="1"/>
  <c r="BH561" i="1"/>
  <c r="BH560" i="1"/>
  <c r="BH559" i="1"/>
  <c r="BH558" i="1"/>
  <c r="BH749" i="1"/>
  <c r="BH557" i="1"/>
  <c r="BH748" i="1"/>
  <c r="BH747" i="1"/>
  <c r="BH746" i="1"/>
  <c r="BH556" i="1"/>
  <c r="BH555" i="1"/>
  <c r="BH554" i="1"/>
  <c r="BH553" i="1"/>
  <c r="BH745" i="1"/>
  <c r="BH552" i="1"/>
  <c r="BH551" i="1"/>
  <c r="BH550" i="1"/>
  <c r="BH549" i="1"/>
  <c r="BH548" i="1"/>
  <c r="BH547" i="1"/>
  <c r="BH546" i="1"/>
  <c r="BH545" i="1"/>
  <c r="BH544" i="1"/>
  <c r="BH744" i="1"/>
  <c r="BH543" i="1"/>
  <c r="BH542" i="1"/>
  <c r="BH541" i="1"/>
  <c r="BH692" i="1"/>
  <c r="BH540" i="1"/>
  <c r="BH539" i="1"/>
  <c r="BH538" i="1"/>
  <c r="BH537" i="1"/>
  <c r="BH536" i="1"/>
  <c r="BH535" i="1"/>
  <c r="BH534" i="1"/>
  <c r="BH743" i="1"/>
  <c r="BH533" i="1"/>
  <c r="BH532" i="1"/>
  <c r="BH531" i="1"/>
  <c r="BH530" i="1"/>
  <c r="BH529" i="1"/>
  <c r="BH528" i="1"/>
  <c r="BH527" i="1"/>
  <c r="BH526" i="1"/>
  <c r="BH525" i="1"/>
  <c r="BH742" i="1"/>
  <c r="BH524" i="1"/>
  <c r="BH523" i="1"/>
  <c r="BH522" i="1"/>
  <c r="BH521" i="1"/>
  <c r="BH520" i="1"/>
  <c r="BH519" i="1"/>
  <c r="BH518" i="1"/>
  <c r="BH517" i="1"/>
  <c r="BH516" i="1"/>
  <c r="BH515" i="1"/>
  <c r="BH514" i="1"/>
  <c r="BH513" i="1"/>
  <c r="BH512" i="1"/>
  <c r="BH511" i="1"/>
  <c r="BH510" i="1"/>
  <c r="BH509" i="1"/>
  <c r="BH508" i="1"/>
  <c r="BH507" i="1"/>
  <c r="BH506" i="1"/>
  <c r="BH741" i="1"/>
  <c r="BH505" i="1"/>
  <c r="BH740" i="1"/>
  <c r="BH504" i="1"/>
  <c r="BH503" i="1"/>
  <c r="BH502" i="1"/>
  <c r="BH501" i="1"/>
  <c r="BH500" i="1"/>
  <c r="BH499" i="1"/>
  <c r="BH498" i="1"/>
  <c r="BH497" i="1"/>
  <c r="BH496" i="1"/>
  <c r="BH495" i="1"/>
  <c r="BH494" i="1"/>
  <c r="BH493" i="1"/>
  <c r="BH492" i="1"/>
  <c r="BH739" i="1"/>
  <c r="BH491" i="1"/>
  <c r="BH490" i="1"/>
  <c r="BH489" i="1"/>
  <c r="BH488" i="1"/>
  <c r="BH487" i="1"/>
  <c r="BH486" i="1"/>
  <c r="BH485" i="1"/>
  <c r="BH484" i="1"/>
  <c r="BH483" i="1"/>
  <c r="BH482" i="1"/>
  <c r="BH481" i="1"/>
  <c r="BH480" i="1"/>
  <c r="BH479" i="1"/>
  <c r="BH478" i="1"/>
  <c r="BH477" i="1"/>
  <c r="BH476" i="1"/>
  <c r="BH475" i="1"/>
  <c r="BH474" i="1"/>
  <c r="BH473" i="1"/>
  <c r="BH472" i="1"/>
  <c r="BH471" i="1"/>
  <c r="BH470" i="1"/>
  <c r="BH469" i="1"/>
  <c r="BH468" i="1"/>
  <c r="BH467" i="1"/>
  <c r="BH466" i="1"/>
  <c r="BH465" i="1"/>
  <c r="BH464" i="1"/>
  <c r="BH463" i="1"/>
  <c r="BH462" i="1"/>
  <c r="BH461" i="1"/>
  <c r="BH460" i="1"/>
  <c r="BH459" i="1"/>
  <c r="BH458" i="1"/>
  <c r="BH457" i="1"/>
  <c r="BH456" i="1"/>
  <c r="BH455" i="1"/>
  <c r="BH454" i="1"/>
  <c r="BH453" i="1"/>
  <c r="BH452" i="1"/>
  <c r="BH451" i="1"/>
  <c r="BH450" i="1"/>
  <c r="BH738" i="1"/>
  <c r="BH691" i="1"/>
  <c r="BH690" i="1"/>
  <c r="BH449" i="1"/>
  <c r="BH448" i="1"/>
  <c r="BH447" i="1"/>
  <c r="BH446" i="1"/>
  <c r="BH737" i="1"/>
  <c r="BH736" i="1"/>
  <c r="BH445" i="1"/>
  <c r="BH444" i="1"/>
  <c r="BH443" i="1"/>
  <c r="BH442" i="1"/>
  <c r="BH441" i="1"/>
  <c r="BH735" i="1"/>
  <c r="BH734" i="1"/>
  <c r="BH733" i="1"/>
  <c r="BH732" i="1"/>
  <c r="BH731" i="1"/>
  <c r="BH730" i="1"/>
  <c r="BH729" i="1"/>
  <c r="BH728" i="1"/>
  <c r="BH727" i="1"/>
  <c r="BH726" i="1"/>
  <c r="BH725" i="1"/>
  <c r="BH724" i="1"/>
  <c r="BH723" i="1"/>
  <c r="BH722" i="1"/>
  <c r="BH440" i="1"/>
  <c r="BH439" i="1"/>
  <c r="BH438" i="1"/>
  <c r="BH437" i="1"/>
  <c r="BH436" i="1"/>
  <c r="BH435" i="1"/>
  <c r="BH434" i="1"/>
  <c r="BH433" i="1"/>
  <c r="BH432" i="1"/>
  <c r="BH431" i="1"/>
  <c r="BH430" i="1"/>
  <c r="BH429" i="1"/>
  <c r="BH428" i="1"/>
  <c r="BH427" i="1"/>
  <c r="BH426" i="1"/>
  <c r="BH425" i="1"/>
  <c r="BH424" i="1"/>
  <c r="BH423" i="1"/>
  <c r="BH422" i="1"/>
  <c r="BH721" i="1"/>
  <c r="BH421" i="1"/>
  <c r="BH420" i="1"/>
  <c r="BH419" i="1"/>
  <c r="BH418" i="1"/>
  <c r="BH417" i="1"/>
  <c r="BH416" i="1"/>
  <c r="BH415" i="1"/>
  <c r="BH414" i="1"/>
  <c r="BH413" i="1"/>
  <c r="BH412" i="1"/>
  <c r="BH411" i="1"/>
  <c r="BH410" i="1"/>
  <c r="BH409" i="1"/>
  <c r="BH408" i="1"/>
  <c r="BH407" i="1"/>
  <c r="BH406" i="1"/>
  <c r="BH405" i="1"/>
  <c r="BH404" i="1"/>
  <c r="BH403" i="1"/>
  <c r="BH402" i="1"/>
  <c r="BH689" i="1"/>
  <c r="BH401" i="1"/>
  <c r="BH400" i="1"/>
  <c r="BH399" i="1"/>
  <c r="BH398" i="1"/>
  <c r="BH397" i="1"/>
  <c r="BH396" i="1"/>
  <c r="BH720" i="1"/>
  <c r="BH395" i="1"/>
  <c r="BH394" i="1"/>
  <c r="BH393" i="1"/>
  <c r="BH392" i="1"/>
  <c r="BH391" i="1"/>
  <c r="BH390" i="1"/>
  <c r="BH389" i="1"/>
  <c r="BH388" i="1"/>
  <c r="BH387" i="1"/>
  <c r="BH386" i="1"/>
  <c r="BH385" i="1"/>
  <c r="BH384" i="1"/>
  <c r="BH383" i="1"/>
  <c r="BH719" i="1"/>
  <c r="BH382" i="1"/>
  <c r="BH381" i="1"/>
  <c r="BH380" i="1"/>
  <c r="BH379" i="1"/>
  <c r="BH378" i="1"/>
  <c r="BH377" i="1"/>
  <c r="BH376" i="1"/>
  <c r="BH375" i="1"/>
  <c r="BH374" i="1"/>
  <c r="BH373" i="1"/>
  <c r="BH372" i="1"/>
  <c r="BH371" i="1"/>
  <c r="BH718" i="1"/>
  <c r="BH370" i="1"/>
  <c r="BH369" i="1"/>
  <c r="BH368" i="1"/>
  <c r="BH367" i="1"/>
  <c r="BH366" i="1"/>
  <c r="BH365" i="1"/>
  <c r="BH364" i="1"/>
  <c r="BH363" i="1"/>
  <c r="BH362" i="1"/>
  <c r="BH361" i="1"/>
  <c r="BH360" i="1"/>
  <c r="BH359" i="1"/>
  <c r="BH358" i="1"/>
  <c r="BH357" i="1"/>
  <c r="BH717" i="1"/>
  <c r="BH356" i="1"/>
  <c r="BH355" i="1"/>
  <c r="BH688" i="1"/>
  <c r="BH687" i="1"/>
  <c r="BH686" i="1"/>
  <c r="BH354" i="1"/>
  <c r="BH353" i="1"/>
  <c r="BH352" i="1"/>
  <c r="BH351" i="1"/>
  <c r="BH350" i="1"/>
  <c r="BH349" i="1"/>
  <c r="BH348" i="1"/>
  <c r="BH347" i="1"/>
  <c r="BH346" i="1"/>
  <c r="BH716" i="1"/>
  <c r="BH345" i="1"/>
  <c r="BH344" i="1"/>
  <c r="BH343" i="1"/>
  <c r="BH715" i="1"/>
  <c r="BH685" i="1"/>
  <c r="BH342" i="1"/>
  <c r="BH341" i="1"/>
  <c r="BH340" i="1"/>
  <c r="BH339" i="1"/>
  <c r="BH338" i="1"/>
  <c r="BH337" i="1"/>
  <c r="BH336" i="1"/>
  <c r="BH335" i="1"/>
  <c r="BH334" i="1"/>
  <c r="BH333" i="1"/>
  <c r="BH332" i="1"/>
  <c r="BH331" i="1"/>
  <c r="BH330" i="1"/>
  <c r="BH329" i="1"/>
  <c r="BH328" i="1"/>
  <c r="BH327" i="1"/>
  <c r="BH326" i="1"/>
  <c r="BH325" i="1"/>
  <c r="BH324" i="1"/>
  <c r="BH323" i="1"/>
  <c r="BH322" i="1"/>
  <c r="BH321" i="1"/>
  <c r="BH320" i="1"/>
  <c r="BH319" i="1"/>
  <c r="BH318" i="1"/>
  <c r="BH317" i="1"/>
  <c r="BH316" i="1"/>
  <c r="BH315" i="1"/>
  <c r="BH314" i="1"/>
  <c r="BH714" i="1"/>
  <c r="BH713" i="1"/>
  <c r="BH313" i="1"/>
  <c r="BH312" i="1"/>
  <c r="BH311" i="1"/>
  <c r="BH310" i="1"/>
  <c r="BH309" i="1"/>
  <c r="BH308" i="1"/>
  <c r="BH307" i="1"/>
  <c r="BH306" i="1"/>
  <c r="BH305" i="1"/>
  <c r="BH304" i="1"/>
  <c r="BH303" i="1"/>
  <c r="BH302" i="1"/>
  <c r="BH301" i="1"/>
  <c r="BH300" i="1"/>
  <c r="BH299" i="1"/>
  <c r="BH298" i="1"/>
  <c r="BH297" i="1"/>
  <c r="BH296" i="1"/>
  <c r="BH295" i="1"/>
  <c r="BH294" i="1"/>
  <c r="BH293" i="1"/>
  <c r="BH292" i="1"/>
  <c r="BH291" i="1"/>
  <c r="BH290" i="1"/>
  <c r="BH289" i="1"/>
  <c r="BH288" i="1"/>
  <c r="BH287" i="1"/>
  <c r="BH286" i="1"/>
  <c r="BH285" i="1"/>
  <c r="BH284" i="1"/>
  <c r="BH283" i="1"/>
  <c r="BH282" i="1"/>
  <c r="BH281" i="1"/>
  <c r="BH280" i="1"/>
  <c r="BH279" i="1"/>
  <c r="BH278" i="1"/>
  <c r="BH277" i="1"/>
  <c r="BH276" i="1"/>
  <c r="BH275" i="1"/>
  <c r="BH274" i="1"/>
  <c r="BH273" i="1"/>
  <c r="BH272" i="1"/>
  <c r="BH271" i="1"/>
  <c r="BH270" i="1"/>
  <c r="BH269" i="1"/>
  <c r="BH268" i="1"/>
  <c r="BH267" i="1"/>
  <c r="BH266" i="1"/>
  <c r="BH265" i="1"/>
  <c r="BH264" i="1"/>
  <c r="BH684" i="1"/>
  <c r="BH263" i="1"/>
  <c r="BH262" i="1"/>
  <c r="BH261" i="1"/>
  <c r="BH260" i="1"/>
  <c r="BH259" i="1"/>
  <c r="BH258" i="1"/>
  <c r="BH257" i="1"/>
  <c r="BH256" i="1"/>
  <c r="BH255" i="1"/>
  <c r="BH254" i="1"/>
  <c r="BH253" i="1"/>
  <c r="BH252" i="1"/>
  <c r="BH251" i="1"/>
  <c r="BH250" i="1"/>
  <c r="BH249" i="1"/>
  <c r="BH665" i="1"/>
  <c r="BH248" i="1"/>
  <c r="BH247" i="1"/>
  <c r="BH246" i="1"/>
  <c r="BH245" i="1"/>
  <c r="BH244" i="1"/>
  <c r="BH243" i="1"/>
  <c r="BH242" i="1"/>
  <c r="BH241" i="1"/>
  <c r="BH240" i="1"/>
  <c r="BH239" i="1"/>
  <c r="BH238" i="1"/>
  <c r="BH712" i="1"/>
  <c r="BH237" i="1"/>
  <c r="BH236" i="1"/>
  <c r="BH235" i="1"/>
  <c r="BH664" i="1"/>
  <c r="BH234" i="1"/>
  <c r="BH233" i="1"/>
  <c r="BH232" i="1"/>
  <c r="BH231" i="1"/>
  <c r="BH230" i="1"/>
  <c r="BH229" i="1"/>
  <c r="BH228" i="1"/>
  <c r="BH227" i="1"/>
  <c r="BH226" i="1"/>
  <c r="BH225" i="1"/>
  <c r="BH224" i="1"/>
  <c r="BH223" i="1"/>
  <c r="BH222" i="1"/>
  <c r="BH221" i="1"/>
  <c r="BH220" i="1"/>
  <c r="BH219" i="1"/>
  <c r="BH218" i="1"/>
  <c r="BH217" i="1"/>
  <c r="BH216" i="1"/>
  <c r="BH215" i="1"/>
  <c r="BH214" i="1"/>
  <c r="BH213" i="1"/>
  <c r="BH212" i="1"/>
  <c r="BH211" i="1"/>
  <c r="BH210" i="1"/>
  <c r="BH209" i="1"/>
  <c r="BH208" i="1"/>
  <c r="BH207" i="1"/>
  <c r="BH206" i="1"/>
  <c r="BH205" i="1"/>
  <c r="BH204" i="1"/>
  <c r="BH203" i="1"/>
  <c r="BH202" i="1"/>
  <c r="BH201" i="1"/>
  <c r="BH200" i="1"/>
  <c r="BH199" i="1"/>
  <c r="BH198" i="1"/>
  <c r="BH197" i="1"/>
  <c r="BH196" i="1"/>
  <c r="BH195" i="1"/>
  <c r="BH194" i="1"/>
  <c r="BH193" i="1"/>
  <c r="BH192" i="1"/>
  <c r="BH191" i="1"/>
  <c r="BH190" i="1"/>
  <c r="BH189" i="1"/>
  <c r="BH188" i="1"/>
  <c r="BH187" i="1"/>
  <c r="BH186" i="1"/>
  <c r="BH185" i="1"/>
  <c r="BH184" i="1"/>
  <c r="BH183" i="1"/>
  <c r="BH182" i="1"/>
  <c r="BH181" i="1"/>
  <c r="BH180" i="1"/>
  <c r="BH179" i="1"/>
  <c r="BH711" i="1"/>
  <c r="BH178" i="1"/>
  <c r="BH177" i="1"/>
  <c r="BH176" i="1"/>
  <c r="BH175" i="1"/>
  <c r="BH174" i="1"/>
  <c r="BH173" i="1"/>
  <c r="BH172" i="1"/>
  <c r="BH171" i="1"/>
  <c r="BH170" i="1"/>
  <c r="BH169" i="1"/>
  <c r="BH168" i="1"/>
  <c r="BH167" i="1"/>
  <c r="BH166" i="1"/>
  <c r="BH679" i="1"/>
  <c r="BH165" i="1"/>
  <c r="BH164" i="1"/>
  <c r="BH163" i="1"/>
  <c r="BH162" i="1"/>
  <c r="BH161" i="1"/>
  <c r="BH160" i="1"/>
  <c r="BH159" i="1"/>
  <c r="BH158" i="1"/>
  <c r="BH157" i="1"/>
  <c r="BH156" i="1"/>
  <c r="BH155" i="1"/>
  <c r="BH154" i="1"/>
  <c r="BH678" i="1"/>
  <c r="BH153" i="1"/>
  <c r="BH663" i="1"/>
  <c r="BH152" i="1"/>
  <c r="BH151" i="1"/>
  <c r="BH150" i="1"/>
  <c r="BH149" i="1"/>
  <c r="BH148" i="1"/>
  <c r="BH147" i="1"/>
  <c r="BH146" i="1"/>
  <c r="BH145" i="1"/>
  <c r="BH710" i="1"/>
  <c r="BH144" i="1"/>
  <c r="BH143" i="1"/>
  <c r="BH142" i="1"/>
  <c r="BH141" i="1"/>
  <c r="BH140" i="1"/>
  <c r="BH709" i="1"/>
  <c r="BH139" i="1"/>
  <c r="BH138" i="1"/>
  <c r="BH677" i="1"/>
  <c r="BH137" i="1"/>
  <c r="BH136" i="1"/>
  <c r="BH135" i="1"/>
  <c r="BH683" i="1"/>
  <c r="BH708" i="1"/>
  <c r="BH134" i="1"/>
  <c r="BH133" i="1"/>
  <c r="BH707" i="1"/>
  <c r="BH132" i="1"/>
  <c r="BH131" i="1"/>
  <c r="BH130" i="1"/>
  <c r="BH129" i="1"/>
  <c r="BH128" i="1"/>
  <c r="BH127" i="1"/>
  <c r="BH126" i="1"/>
  <c r="BH125" i="1"/>
  <c r="BH124" i="1"/>
  <c r="BH123" i="1"/>
  <c r="BH122" i="1"/>
  <c r="BH121" i="1"/>
  <c r="BH120" i="1"/>
  <c r="BH119" i="1"/>
  <c r="BH118" i="1"/>
  <c r="BH117" i="1"/>
  <c r="BH116" i="1"/>
  <c r="BH676" i="1"/>
  <c r="BH115" i="1"/>
  <c r="BH114" i="1"/>
  <c r="BH113" i="1"/>
  <c r="BH112" i="1"/>
  <c r="BH111" i="1"/>
  <c r="BH110" i="1"/>
  <c r="BH109" i="1"/>
  <c r="BH108" i="1"/>
  <c r="BH107" i="1"/>
  <c r="BH706" i="1"/>
  <c r="BH106" i="1"/>
  <c r="BH105" i="1"/>
  <c r="BH104" i="1"/>
  <c r="BH103" i="1"/>
  <c r="BH705" i="1"/>
  <c r="BH704" i="1"/>
  <c r="BH102" i="1"/>
  <c r="BH101" i="1"/>
  <c r="BH100" i="1"/>
  <c r="BH99" i="1"/>
  <c r="BH98" i="1"/>
  <c r="BH703" i="1"/>
  <c r="BH97" i="1"/>
  <c r="BH96" i="1"/>
  <c r="BH95" i="1"/>
  <c r="BH94" i="1"/>
  <c r="BH93" i="1"/>
  <c r="BH92" i="1"/>
  <c r="BH91" i="1"/>
  <c r="BH90" i="1"/>
  <c r="BH89" i="1"/>
  <c r="BH88" i="1"/>
  <c r="BH87" i="1"/>
  <c r="BH86" i="1"/>
  <c r="BH85" i="1"/>
  <c r="BH702" i="1"/>
  <c r="BH84" i="1"/>
  <c r="BH83" i="1"/>
  <c r="BH82" i="1"/>
  <c r="BH701" i="1"/>
  <c r="BH81" i="1"/>
  <c r="BH80" i="1"/>
  <c r="BH79" i="1"/>
  <c r="BH78" i="1"/>
  <c r="BH77" i="1"/>
  <c r="BH76" i="1"/>
  <c r="BH75" i="1"/>
  <c r="BH74" i="1"/>
  <c r="BH73" i="1"/>
  <c r="BH72" i="1"/>
  <c r="BH71" i="1"/>
  <c r="BH70" i="1"/>
  <c r="BH69" i="1"/>
  <c r="BH68" i="1"/>
  <c r="BH700" i="1"/>
  <c r="BH67" i="1"/>
  <c r="BH66" i="1"/>
  <c r="BH699" i="1"/>
  <c r="BH65" i="1"/>
  <c r="BH64" i="1"/>
  <c r="BH63" i="1"/>
  <c r="BH62" i="1"/>
  <c r="BH61" i="1"/>
  <c r="BH60" i="1"/>
  <c r="BH59" i="1"/>
  <c r="BH58" i="1"/>
  <c r="BH57" i="1"/>
  <c r="BH56" i="1"/>
  <c r="BH55" i="1"/>
  <c r="BH54" i="1"/>
  <c r="BH53" i="1"/>
  <c r="BH52" i="1"/>
  <c r="BH51" i="1"/>
  <c r="BH50" i="1"/>
  <c r="BH49" i="1"/>
  <c r="BH675" i="1"/>
  <c r="BH674" i="1"/>
  <c r="BH48" i="1"/>
  <c r="BH47" i="1"/>
  <c r="BH46" i="1"/>
  <c r="BH45" i="1"/>
  <c r="BH44" i="1"/>
  <c r="BH43" i="1"/>
  <c r="BH42" i="1"/>
  <c r="BH41" i="1"/>
  <c r="BH662" i="1"/>
  <c r="BH40" i="1"/>
  <c r="BH39" i="1"/>
  <c r="BH38" i="1"/>
  <c r="BH37" i="1"/>
  <c r="BH36" i="1"/>
  <c r="BH35" i="1"/>
  <c r="BH34" i="1"/>
  <c r="BH33" i="1"/>
  <c r="BH32" i="1"/>
  <c r="BH31" i="1"/>
  <c r="BH30" i="1"/>
  <c r="BH29" i="1"/>
  <c r="BH673" i="1"/>
  <c r="BH28" i="1"/>
  <c r="BH27" i="1"/>
  <c r="BH26" i="1"/>
  <c r="BH25" i="1"/>
  <c r="BH24" i="1"/>
  <c r="BH23" i="1"/>
  <c r="BH22" i="1"/>
  <c r="BH21" i="1"/>
  <c r="BH20" i="1"/>
  <c r="BH19" i="1"/>
  <c r="BH18" i="1"/>
  <c r="BH17" i="1"/>
  <c r="BH16" i="1"/>
  <c r="BH15" i="1"/>
  <c r="BH14" i="1"/>
  <c r="BH13" i="1"/>
  <c r="BH12" i="1"/>
  <c r="BH11" i="1"/>
  <c r="BH672" i="1"/>
  <c r="BH671" i="1"/>
  <c r="BH10" i="1"/>
  <c r="BH9" i="1"/>
  <c r="BH682" i="1"/>
  <c r="BH681" i="1"/>
  <c r="BH8" i="1"/>
  <c r="BH7" i="1"/>
  <c r="BH6" i="1"/>
  <c r="BH698" i="1"/>
  <c r="BH5" i="1"/>
  <c r="BH4" i="1"/>
  <c r="BH3" i="1"/>
  <c r="BF1" i="1" l="1"/>
  <c r="BI1" i="1" s="1"/>
  <c r="E233" i="2"/>
  <c r="E232" i="2"/>
  <c r="E231" i="2"/>
  <c r="E230" i="2"/>
  <c r="E229" i="2"/>
  <c r="E228" i="2"/>
  <c r="E192" i="2"/>
  <c r="E198" i="2" s="1"/>
  <c r="E186" i="2"/>
  <c r="E185" i="2"/>
  <c r="E191" i="2" s="1"/>
  <c r="E197" i="2" s="1"/>
  <c r="E203" i="2" s="1"/>
  <c r="E209" i="2" s="1"/>
  <c r="E184" i="2"/>
  <c r="E190" i="2" s="1"/>
  <c r="E196" i="2" s="1"/>
  <c r="E202" i="2" s="1"/>
  <c r="E208" i="2" s="1"/>
  <c r="E183" i="2"/>
  <c r="E189" i="2" s="1"/>
  <c r="E195" i="2" s="1"/>
  <c r="E182" i="2"/>
  <c r="E188" i="2" s="1"/>
  <c r="E181" i="2"/>
  <c r="E187" i="2" s="1"/>
  <c r="E193" i="2" s="1"/>
  <c r="E199" i="2" s="1"/>
  <c r="E205" i="2" s="1"/>
  <c r="E211" i="2" s="1"/>
  <c r="E103" i="2"/>
  <c r="E109" i="2" s="1"/>
  <c r="E115" i="2" s="1"/>
  <c r="E121" i="2" s="1"/>
  <c r="E127" i="2" s="1"/>
  <c r="E133" i="2" s="1"/>
  <c r="E139" i="2" s="1"/>
  <c r="E145" i="2" s="1"/>
  <c r="E151" i="2" s="1"/>
  <c r="E157" i="2" s="1"/>
  <c r="E163" i="2" s="1"/>
  <c r="E102" i="2"/>
  <c r="E108" i="2" s="1"/>
  <c r="E114" i="2" s="1"/>
  <c r="E120" i="2" s="1"/>
  <c r="E126" i="2" s="1"/>
  <c r="E132" i="2" s="1"/>
  <c r="E138" i="2" s="1"/>
  <c r="E144" i="2" s="1"/>
  <c r="E150" i="2" s="1"/>
  <c r="E156" i="2" s="1"/>
  <c r="E162" i="2" s="1"/>
  <c r="E101" i="2"/>
  <c r="E107" i="2" s="1"/>
  <c r="E113" i="2" s="1"/>
  <c r="E119" i="2" s="1"/>
  <c r="E125" i="2" s="1"/>
  <c r="E131" i="2" s="1"/>
  <c r="E137" i="2" s="1"/>
  <c r="E143" i="2" s="1"/>
  <c r="E149" i="2" s="1"/>
  <c r="E155" i="2" s="1"/>
  <c r="E161" i="2" s="1"/>
  <c r="E100" i="2"/>
  <c r="E106" i="2" s="1"/>
  <c r="E112" i="2" s="1"/>
  <c r="E118" i="2" s="1"/>
  <c r="E124" i="2" s="1"/>
  <c r="E130" i="2" s="1"/>
  <c r="E136" i="2" s="1"/>
  <c r="E142" i="2" s="1"/>
  <c r="E148" i="2" s="1"/>
  <c r="E154" i="2" s="1"/>
  <c r="E160" i="2" s="1"/>
  <c r="E99" i="2"/>
  <c r="E105" i="2" s="1"/>
  <c r="E111" i="2" s="1"/>
  <c r="E117" i="2" s="1"/>
  <c r="E123" i="2" s="1"/>
  <c r="E129" i="2" s="1"/>
  <c r="E135" i="2" s="1"/>
  <c r="E141" i="2" s="1"/>
  <c r="E147" i="2" s="1"/>
  <c r="E153" i="2" s="1"/>
  <c r="E159" i="2" s="1"/>
  <c r="E165" i="2" s="1"/>
  <c r="E98" i="2"/>
  <c r="E104" i="2" s="1"/>
  <c r="E110" i="2" s="1"/>
  <c r="E116" i="2" s="1"/>
  <c r="E122" i="2" s="1"/>
  <c r="E128" i="2" s="1"/>
  <c r="E134" i="2" s="1"/>
  <c r="E140" i="2" s="1"/>
  <c r="E146" i="2" s="1"/>
  <c r="E152" i="2" s="1"/>
  <c r="E158" i="2" s="1"/>
  <c r="E164" i="2" s="1"/>
  <c r="E15" i="2"/>
  <c r="E21" i="2" s="1"/>
  <c r="E27" i="2" s="1"/>
  <c r="E33" i="2" s="1"/>
  <c r="E39" i="2" s="1"/>
  <c r="E45" i="2" s="1"/>
  <c r="E51" i="2" s="1"/>
  <c r="E57" i="2" s="1"/>
  <c r="E63" i="2" s="1"/>
  <c r="E69" i="2" s="1"/>
  <c r="E75" i="2" s="1"/>
  <c r="E81" i="2" s="1"/>
  <c r="E14" i="2"/>
  <c r="E20" i="2" s="1"/>
  <c r="E26" i="2" s="1"/>
  <c r="E32" i="2" s="1"/>
  <c r="E38" i="2" s="1"/>
  <c r="E44" i="2" s="1"/>
  <c r="E50" i="2" s="1"/>
  <c r="E56" i="2" s="1"/>
  <c r="E13" i="2"/>
  <c r="E19" i="2" s="1"/>
  <c r="E25" i="2" s="1"/>
  <c r="E31" i="2" s="1"/>
  <c r="E37" i="2" s="1"/>
  <c r="E43" i="2" s="1"/>
  <c r="E49" i="2" s="1"/>
  <c r="E55" i="2" s="1"/>
  <c r="E12" i="2"/>
  <c r="E18" i="2" s="1"/>
  <c r="E24" i="2" s="1"/>
  <c r="E30" i="2" s="1"/>
  <c r="E36" i="2" s="1"/>
  <c r="E42" i="2" s="1"/>
  <c r="E48" i="2" s="1"/>
  <c r="E54" i="2" s="1"/>
  <c r="E60" i="2" s="1"/>
  <c r="E66" i="2" s="1"/>
  <c r="E11" i="2"/>
  <c r="E17" i="2" s="1"/>
  <c r="E23" i="2" s="1"/>
  <c r="E29" i="2" s="1"/>
  <c r="E35" i="2" s="1"/>
  <c r="E41" i="2" s="1"/>
  <c r="E47" i="2" s="1"/>
  <c r="E53" i="2" s="1"/>
  <c r="E10" i="2"/>
  <c r="E16" i="2" s="1"/>
  <c r="E22" i="2" s="1"/>
  <c r="E28" i="2" s="1"/>
  <c r="E34" i="2" s="1"/>
  <c r="E40" i="2" s="1"/>
  <c r="E46" i="2" s="1"/>
  <c r="E61" i="2" l="1"/>
  <c r="E204" i="2"/>
  <c r="E210" i="2" s="1"/>
  <c r="E62" i="2"/>
  <c r="E59" i="2"/>
  <c r="E201" i="2"/>
  <c r="E207" i="2" s="1"/>
  <c r="E72" i="2"/>
  <c r="E78" i="2" s="1"/>
  <c r="BF676" i="1"/>
  <c r="BI676" i="1" s="1"/>
  <c r="BF671" i="1"/>
  <c r="BI671" i="1" s="1"/>
  <c r="BF672" i="1"/>
  <c r="BI672" i="1" s="1"/>
  <c r="BF677" i="1"/>
  <c r="BI677" i="1" s="1"/>
  <c r="BF674" i="1"/>
  <c r="BI674" i="1" s="1"/>
  <c r="BF679" i="1"/>
  <c r="BI679" i="1" s="1"/>
  <c r="BF675" i="1"/>
  <c r="BI675" i="1" s="1"/>
  <c r="BF678" i="1"/>
  <c r="BI678" i="1" s="1"/>
  <c r="BF673" i="1"/>
  <c r="BI673" i="1" s="1"/>
  <c r="BF680" i="1"/>
  <c r="BI680" i="1" s="1"/>
  <c r="E52" i="2"/>
  <c r="E194" i="2"/>
  <c r="E200" i="2" l="1"/>
  <c r="E206" i="2" s="1"/>
  <c r="E58" i="2"/>
  <c r="BF67" i="1"/>
  <c r="BI67" i="1" s="1"/>
  <c r="BF170" i="1"/>
  <c r="BI170" i="1" s="1"/>
  <c r="BF226" i="1"/>
  <c r="BI226" i="1" s="1"/>
  <c r="BF295" i="1"/>
  <c r="BI295" i="1" s="1"/>
  <c r="BF100" i="1"/>
  <c r="BI100" i="1" s="1"/>
  <c r="BF452" i="1"/>
  <c r="BI452" i="1" s="1"/>
  <c r="BF652" i="1"/>
  <c r="BI652" i="1" s="1"/>
  <c r="BF635" i="1"/>
  <c r="BI635" i="1" s="1"/>
  <c r="BF531" i="1"/>
  <c r="BI531" i="1" s="1"/>
  <c r="BF617" i="1"/>
  <c r="BI617" i="1" s="1"/>
  <c r="E68" i="2"/>
  <c r="E65" i="2"/>
  <c r="E67" i="2"/>
  <c r="BF687" i="1" l="1"/>
  <c r="BI687" i="1" s="1"/>
  <c r="BF688" i="1"/>
  <c r="BI688" i="1" s="1"/>
  <c r="BF689" i="1"/>
  <c r="BI689" i="1" s="1"/>
  <c r="BF690" i="1"/>
  <c r="BI690" i="1" s="1"/>
  <c r="BF691" i="1"/>
  <c r="BF686" i="1"/>
  <c r="BF685" i="1"/>
  <c r="BF697" i="1"/>
  <c r="BI697" i="1" s="1"/>
  <c r="BF696" i="1"/>
  <c r="BI696" i="1" s="1"/>
  <c r="BF692" i="1"/>
  <c r="E74" i="2"/>
  <c r="E80" i="2" s="1"/>
  <c r="BF699" i="1"/>
  <c r="BI699" i="1" s="1"/>
  <c r="BI718" i="1"/>
  <c r="BF701" i="1"/>
  <c r="BI701" i="1" s="1"/>
  <c r="BF704" i="1"/>
  <c r="BI704" i="1" s="1"/>
  <c r="BF698" i="1"/>
  <c r="BI698" i="1" s="1"/>
  <c r="BF700" i="1"/>
  <c r="BI700" i="1" s="1"/>
  <c r="BI705" i="1"/>
  <c r="BI711" i="1"/>
  <c r="BI716" i="1"/>
  <c r="BF703" i="1"/>
  <c r="BI703" i="1" s="1"/>
  <c r="BI707" i="1"/>
  <c r="BI720" i="1"/>
  <c r="BI710" i="1"/>
  <c r="BF702" i="1"/>
  <c r="BI702" i="1" s="1"/>
  <c r="BI719" i="1"/>
  <c r="BI712" i="1"/>
  <c r="BI721" i="1"/>
  <c r="BI726" i="1"/>
  <c r="BI734" i="1"/>
  <c r="BI737" i="1"/>
  <c r="BI740" i="1"/>
  <c r="BI743" i="1"/>
  <c r="BI750" i="1"/>
  <c r="BI754" i="1"/>
  <c r="BI757" i="1"/>
  <c r="BI715" i="1"/>
  <c r="BI717" i="1"/>
  <c r="BI727" i="1"/>
  <c r="BI735" i="1"/>
  <c r="BI751" i="1"/>
  <c r="BI753" i="1"/>
  <c r="BI758" i="1"/>
  <c r="BI761" i="1"/>
  <c r="BI708" i="1"/>
  <c r="BI728" i="1"/>
  <c r="BI739" i="1"/>
  <c r="BI741" i="1"/>
  <c r="BI755" i="1"/>
  <c r="BI760" i="1"/>
  <c r="BI706" i="1"/>
  <c r="BI729" i="1"/>
  <c r="BI746" i="1"/>
  <c r="BI709" i="1"/>
  <c r="BI722" i="1"/>
  <c r="BI730" i="1"/>
  <c r="BI744" i="1"/>
  <c r="BI747" i="1"/>
  <c r="BI752" i="1"/>
  <c r="BI713" i="1"/>
  <c r="BI723" i="1"/>
  <c r="BI731" i="1"/>
  <c r="BI748" i="1"/>
  <c r="BI725" i="1"/>
  <c r="BI733" i="1"/>
  <c r="BI736" i="1"/>
  <c r="BI738" i="1"/>
  <c r="BI749" i="1"/>
  <c r="BI759" i="1"/>
  <c r="BI714" i="1"/>
  <c r="BI724" i="1"/>
  <c r="BI732" i="1"/>
  <c r="BI745" i="1"/>
  <c r="BI756" i="1"/>
  <c r="BI742" i="1"/>
  <c r="E71" i="2"/>
  <c r="E77" i="2" s="1"/>
  <c r="BF662" i="1"/>
  <c r="BI662" i="1" s="1"/>
  <c r="BF664" i="1"/>
  <c r="BI664" i="1" s="1"/>
  <c r="BF665" i="1"/>
  <c r="BI665" i="1" s="1"/>
  <c r="BF663" i="1"/>
  <c r="BI663" i="1" s="1"/>
  <c r="BF666" i="1"/>
  <c r="BI666" i="1" s="1"/>
  <c r="BF667" i="1"/>
  <c r="BI667" i="1" s="1"/>
  <c r="BF668" i="1"/>
  <c r="BI668" i="1" s="1"/>
  <c r="BF669" i="1"/>
  <c r="BI669" i="1" s="1"/>
  <c r="BF670" i="1"/>
  <c r="BI670" i="1" s="1"/>
  <c r="E64" i="2"/>
  <c r="BF73" i="1"/>
  <c r="BI73" i="1" s="1"/>
  <c r="BF311" i="1"/>
  <c r="BI311" i="1" s="1"/>
  <c r="BF312" i="1"/>
  <c r="BI312" i="1" s="1"/>
  <c r="BF313" i="1"/>
  <c r="BI313" i="1" s="1"/>
  <c r="BF585" i="1"/>
  <c r="BI585" i="1" s="1"/>
  <c r="BF642" i="1"/>
  <c r="BI642" i="1" s="1"/>
  <c r="BF36" i="1"/>
  <c r="BI36" i="1" s="1"/>
  <c r="BF591" i="1"/>
  <c r="BI591" i="1" s="1"/>
  <c r="E73" i="2"/>
  <c r="E79" i="2" s="1"/>
  <c r="BF682" i="1"/>
  <c r="BI682" i="1" s="1"/>
  <c r="BF684" i="1"/>
  <c r="BI684" i="1" s="1"/>
  <c r="BI686" i="1"/>
  <c r="BI685" i="1"/>
  <c r="BI692" i="1"/>
  <c r="BI695" i="1"/>
  <c r="BF681" i="1"/>
  <c r="BI681" i="1" s="1"/>
  <c r="BF683" i="1"/>
  <c r="BI683" i="1" s="1"/>
  <c r="BI693" i="1"/>
  <c r="BI694" i="1"/>
  <c r="BI691" i="1"/>
  <c r="E70" i="2" l="1"/>
  <c r="E76" i="2" s="1"/>
  <c r="BF3" i="1"/>
  <c r="BI3" i="1" s="1"/>
  <c r="BF14" i="1"/>
  <c r="BI14" i="1" s="1"/>
  <c r="BF22" i="1"/>
  <c r="BI22" i="1" s="1"/>
  <c r="BF29" i="1"/>
  <c r="BI29" i="1" s="1"/>
  <c r="BF37" i="1"/>
  <c r="BI37" i="1" s="1"/>
  <c r="BF44" i="1"/>
  <c r="BI44" i="1" s="1"/>
  <c r="BF50" i="1"/>
  <c r="BI50" i="1" s="1"/>
  <c r="BF58" i="1"/>
  <c r="BI58" i="1" s="1"/>
  <c r="BF72" i="1"/>
  <c r="BI72" i="1" s="1"/>
  <c r="BF80" i="1"/>
  <c r="BI80" i="1" s="1"/>
  <c r="BF86" i="1"/>
  <c r="BI86" i="1" s="1"/>
  <c r="BF4" i="1"/>
  <c r="BI4" i="1" s="1"/>
  <c r="BF9" i="1"/>
  <c r="BI9" i="1" s="1"/>
  <c r="BF15" i="1"/>
  <c r="BI15" i="1" s="1"/>
  <c r="BF23" i="1"/>
  <c r="BI23" i="1" s="1"/>
  <c r="BF30" i="1"/>
  <c r="BI30" i="1" s="1"/>
  <c r="BF38" i="1"/>
  <c r="BI38" i="1" s="1"/>
  <c r="BF45" i="1"/>
  <c r="BI45" i="1" s="1"/>
  <c r="BF51" i="1"/>
  <c r="BI51" i="1" s="1"/>
  <c r="BF59" i="1"/>
  <c r="BI59" i="1" s="1"/>
  <c r="BF66" i="1"/>
  <c r="BI66" i="1" s="1"/>
  <c r="BF81" i="1"/>
  <c r="BI81" i="1" s="1"/>
  <c r="BF87" i="1"/>
  <c r="BI87" i="1" s="1"/>
  <c r="BF95" i="1"/>
  <c r="BI95" i="1" s="1"/>
  <c r="BF102" i="1"/>
  <c r="BI102" i="1" s="1"/>
  <c r="BF107" i="1"/>
  <c r="BI107" i="1" s="1"/>
  <c r="BF115" i="1"/>
  <c r="BI115" i="1" s="1"/>
  <c r="BF122" i="1"/>
  <c r="BI122" i="1" s="1"/>
  <c r="BF130" i="1"/>
  <c r="BI130" i="1" s="1"/>
  <c r="BF135" i="1"/>
  <c r="BI135" i="1" s="1"/>
  <c r="BF141" i="1"/>
  <c r="BI141" i="1" s="1"/>
  <c r="BF148" i="1"/>
  <c r="BI148" i="1" s="1"/>
  <c r="BF154" i="1"/>
  <c r="BI154" i="1" s="1"/>
  <c r="BF162" i="1"/>
  <c r="BI162" i="1" s="1"/>
  <c r="BF169" i="1"/>
  <c r="BI169" i="1" s="1"/>
  <c r="BF177" i="1"/>
  <c r="BI177" i="1" s="1"/>
  <c r="BF184" i="1"/>
  <c r="BI184" i="1" s="1"/>
  <c r="BF192" i="1"/>
  <c r="BI192" i="1" s="1"/>
  <c r="BF200" i="1"/>
  <c r="BI200" i="1" s="1"/>
  <c r="BF208" i="1"/>
  <c r="BI208" i="1" s="1"/>
  <c r="BF216" i="1"/>
  <c r="BI216" i="1" s="1"/>
  <c r="BF224" i="1"/>
  <c r="BI224" i="1" s="1"/>
  <c r="BF232" i="1"/>
  <c r="BI232" i="1" s="1"/>
  <c r="BF238" i="1"/>
  <c r="BI238" i="1" s="1"/>
  <c r="BF246" i="1"/>
  <c r="BI246" i="1" s="1"/>
  <c r="BF253" i="1"/>
  <c r="BI253" i="1" s="1"/>
  <c r="BF261" i="1"/>
  <c r="BI261" i="1" s="1"/>
  <c r="BF268" i="1"/>
  <c r="BI268" i="1" s="1"/>
  <c r="BF276" i="1"/>
  <c r="BI276" i="1" s="1"/>
  <c r="BF284" i="1"/>
  <c r="BI284" i="1" s="1"/>
  <c r="BF292" i="1"/>
  <c r="BI292" i="1" s="1"/>
  <c r="BF300" i="1"/>
  <c r="BI300" i="1" s="1"/>
  <c r="BF308" i="1"/>
  <c r="BI308" i="1" s="1"/>
  <c r="BF314" i="1"/>
  <c r="BI314" i="1" s="1"/>
  <c r="BF322" i="1"/>
  <c r="BI322" i="1" s="1"/>
  <c r="BF330" i="1"/>
  <c r="BI330" i="1" s="1"/>
  <c r="BF338" i="1"/>
  <c r="BI338" i="1" s="1"/>
  <c r="BF344" i="1"/>
  <c r="BI344" i="1" s="1"/>
  <c r="BF351" i="1"/>
  <c r="BI351" i="1" s="1"/>
  <c r="BF356" i="1"/>
  <c r="BI356" i="1" s="1"/>
  <c r="BF363" i="1"/>
  <c r="BI363" i="1" s="1"/>
  <c r="BF378" i="1"/>
  <c r="BI378" i="1" s="1"/>
  <c r="BF5" i="1"/>
  <c r="BI5" i="1" s="1"/>
  <c r="BF10" i="1"/>
  <c r="BI10" i="1" s="1"/>
  <c r="BF16" i="1"/>
  <c r="BI16" i="1" s="1"/>
  <c r="BF24" i="1"/>
  <c r="BI24" i="1" s="1"/>
  <c r="BF31" i="1"/>
  <c r="BI31" i="1" s="1"/>
  <c r="BF39" i="1"/>
  <c r="BI39" i="1" s="1"/>
  <c r="BF46" i="1"/>
  <c r="BI46" i="1" s="1"/>
  <c r="BF52" i="1"/>
  <c r="BI52" i="1" s="1"/>
  <c r="BF60" i="1"/>
  <c r="BI60" i="1" s="1"/>
  <c r="BF74" i="1"/>
  <c r="BI74" i="1" s="1"/>
  <c r="BF88" i="1"/>
  <c r="BI88" i="1" s="1"/>
  <c r="BF96" i="1"/>
  <c r="BI96" i="1" s="1"/>
  <c r="BF108" i="1"/>
  <c r="BI108" i="1" s="1"/>
  <c r="BF123" i="1"/>
  <c r="BI123" i="1" s="1"/>
  <c r="BF131" i="1"/>
  <c r="BI131" i="1" s="1"/>
  <c r="BF136" i="1"/>
  <c r="BI136" i="1" s="1"/>
  <c r="BF142" i="1"/>
  <c r="BI142" i="1" s="1"/>
  <c r="BF149" i="1"/>
  <c r="BI149" i="1" s="1"/>
  <c r="BF155" i="1"/>
  <c r="BI155" i="1" s="1"/>
  <c r="BF163" i="1"/>
  <c r="BI163" i="1" s="1"/>
  <c r="BF178" i="1"/>
  <c r="BI178" i="1" s="1"/>
  <c r="BF185" i="1"/>
  <c r="BI185" i="1" s="1"/>
  <c r="BF193" i="1"/>
  <c r="BI193" i="1" s="1"/>
  <c r="BF201" i="1"/>
  <c r="BI201" i="1" s="1"/>
  <c r="BF209" i="1"/>
  <c r="BI209" i="1" s="1"/>
  <c r="BF217" i="1"/>
  <c r="BI217" i="1" s="1"/>
  <c r="BF225" i="1"/>
  <c r="BI225" i="1" s="1"/>
  <c r="BF17" i="1"/>
  <c r="BI17" i="1" s="1"/>
  <c r="BF25" i="1"/>
  <c r="BI25" i="1" s="1"/>
  <c r="BF32" i="1"/>
  <c r="BI32" i="1" s="1"/>
  <c r="BF40" i="1"/>
  <c r="BI40" i="1" s="1"/>
  <c r="BF47" i="1"/>
  <c r="BI47" i="1" s="1"/>
  <c r="BF53" i="1"/>
  <c r="BI53" i="1" s="1"/>
  <c r="BF61" i="1"/>
  <c r="BI61" i="1" s="1"/>
  <c r="BF75" i="1"/>
  <c r="BI75" i="1" s="1"/>
  <c r="BF82" i="1"/>
  <c r="BI82" i="1" s="1"/>
  <c r="BF89" i="1"/>
  <c r="BI89" i="1" s="1"/>
  <c r="BF97" i="1"/>
  <c r="BI97" i="1" s="1"/>
  <c r="BF109" i="1"/>
  <c r="BI109" i="1" s="1"/>
  <c r="BF116" i="1"/>
  <c r="BI116" i="1" s="1"/>
  <c r="BF124" i="1"/>
  <c r="BI124" i="1" s="1"/>
  <c r="BF132" i="1"/>
  <c r="BI132" i="1" s="1"/>
  <c r="BF137" i="1"/>
  <c r="BI137" i="1" s="1"/>
  <c r="BF143" i="1"/>
  <c r="BI143" i="1" s="1"/>
  <c r="BF150" i="1"/>
  <c r="BI150" i="1" s="1"/>
  <c r="BF156" i="1"/>
  <c r="BI156" i="1" s="1"/>
  <c r="BF164" i="1"/>
  <c r="BI164" i="1" s="1"/>
  <c r="BF171" i="1"/>
  <c r="BI171" i="1" s="1"/>
  <c r="BF186" i="1"/>
  <c r="BI186" i="1" s="1"/>
  <c r="BF194" i="1"/>
  <c r="BI194" i="1" s="1"/>
  <c r="BF202" i="1"/>
  <c r="BI202" i="1" s="1"/>
  <c r="BF210" i="1"/>
  <c r="BI210" i="1" s="1"/>
  <c r="BF218" i="1"/>
  <c r="BI218" i="1" s="1"/>
  <c r="BF234" i="1"/>
  <c r="BI234" i="1" s="1"/>
  <c r="BF240" i="1"/>
  <c r="BI240" i="1" s="1"/>
  <c r="BF248" i="1"/>
  <c r="BI248" i="1" s="1"/>
  <c r="BF255" i="1"/>
  <c r="BI255" i="1" s="1"/>
  <c r="BF263" i="1"/>
  <c r="BI263" i="1" s="1"/>
  <c r="BF270" i="1"/>
  <c r="BI270" i="1" s="1"/>
  <c r="BF278" i="1"/>
  <c r="BI278" i="1" s="1"/>
  <c r="BF286" i="1"/>
  <c r="BI286" i="1" s="1"/>
  <c r="BF294" i="1"/>
  <c r="BI294" i="1" s="1"/>
  <c r="BF302" i="1"/>
  <c r="BI302" i="1" s="1"/>
  <c r="BF310" i="1"/>
  <c r="BI310" i="1" s="1"/>
  <c r="BF316" i="1"/>
  <c r="BI316" i="1" s="1"/>
  <c r="BF324" i="1"/>
  <c r="BI324" i="1" s="1"/>
  <c r="BF332" i="1"/>
  <c r="BI332" i="1" s="1"/>
  <c r="BF340" i="1"/>
  <c r="BI340" i="1" s="1"/>
  <c r="BF353" i="1"/>
  <c r="BI353" i="1" s="1"/>
  <c r="BF357" i="1"/>
  <c r="BI357" i="1" s="1"/>
  <c r="BF365" i="1"/>
  <c r="BI365" i="1" s="1"/>
  <c r="BF372" i="1"/>
  <c r="BI372" i="1" s="1"/>
  <c r="BF380" i="1"/>
  <c r="BI380" i="1" s="1"/>
  <c r="BF387" i="1"/>
  <c r="BI387" i="1" s="1"/>
  <c r="BF395" i="1"/>
  <c r="BI395" i="1" s="1"/>
  <c r="BF6" i="1"/>
  <c r="BI6" i="1" s="1"/>
  <c r="BF18" i="1"/>
  <c r="BI18" i="1" s="1"/>
  <c r="BF26" i="1"/>
  <c r="BI26" i="1" s="1"/>
  <c r="BF33" i="1"/>
  <c r="BI33" i="1" s="1"/>
  <c r="BF48" i="1"/>
  <c r="BI48" i="1" s="1"/>
  <c r="BF54" i="1"/>
  <c r="BI54" i="1" s="1"/>
  <c r="BF62" i="1"/>
  <c r="BI62" i="1" s="1"/>
  <c r="BF68" i="1"/>
  <c r="BI68" i="1" s="1"/>
  <c r="BF76" i="1"/>
  <c r="BI76" i="1" s="1"/>
  <c r="BF83" i="1"/>
  <c r="BI83" i="1" s="1"/>
  <c r="BF90" i="1"/>
  <c r="BI90" i="1" s="1"/>
  <c r="BF103" i="1"/>
  <c r="BI103" i="1" s="1"/>
  <c r="BF110" i="1"/>
  <c r="BI110" i="1" s="1"/>
  <c r="BF117" i="1"/>
  <c r="BI117" i="1" s="1"/>
  <c r="BF125" i="1"/>
  <c r="BI125" i="1" s="1"/>
  <c r="BF144" i="1"/>
  <c r="BI144" i="1" s="1"/>
  <c r="BF151" i="1"/>
  <c r="BI151" i="1" s="1"/>
  <c r="BF157" i="1"/>
  <c r="BI157" i="1" s="1"/>
  <c r="BF165" i="1"/>
  <c r="BI165" i="1" s="1"/>
  <c r="BF172" i="1"/>
  <c r="BI172" i="1" s="1"/>
  <c r="BF179" i="1"/>
  <c r="BI179" i="1" s="1"/>
  <c r="BF187" i="1"/>
  <c r="BI187" i="1" s="1"/>
  <c r="BF195" i="1"/>
  <c r="BI195" i="1" s="1"/>
  <c r="BF203" i="1"/>
  <c r="BI203" i="1" s="1"/>
  <c r="BF211" i="1"/>
  <c r="BI211" i="1" s="1"/>
  <c r="BF219" i="1"/>
  <c r="BI219" i="1" s="1"/>
  <c r="BF227" i="1"/>
  <c r="BI227" i="1" s="1"/>
  <c r="BF241" i="1"/>
  <c r="BI241" i="1" s="1"/>
  <c r="BF256" i="1"/>
  <c r="BI256" i="1" s="1"/>
  <c r="BF271" i="1"/>
  <c r="BI271" i="1" s="1"/>
  <c r="BF279" i="1"/>
  <c r="BI279" i="1" s="1"/>
  <c r="BF287" i="1"/>
  <c r="BI287" i="1" s="1"/>
  <c r="BF303" i="1"/>
  <c r="BI303" i="1" s="1"/>
  <c r="BF317" i="1"/>
  <c r="BI317" i="1" s="1"/>
  <c r="BF325" i="1"/>
  <c r="BI325" i="1" s="1"/>
  <c r="BF333" i="1"/>
  <c r="BI333" i="1" s="1"/>
  <c r="BF341" i="1"/>
  <c r="BI341" i="1" s="1"/>
  <c r="BF346" i="1"/>
  <c r="BI346" i="1" s="1"/>
  <c r="BF354" i="1"/>
  <c r="BI354" i="1" s="1"/>
  <c r="BF358" i="1"/>
  <c r="BI358" i="1" s="1"/>
  <c r="BF366" i="1"/>
  <c r="BI366" i="1" s="1"/>
  <c r="BF373" i="1"/>
  <c r="BI373" i="1" s="1"/>
  <c r="BF381" i="1"/>
  <c r="BI381" i="1" s="1"/>
  <c r="BF388" i="1"/>
  <c r="BI388" i="1" s="1"/>
  <c r="BF402" i="1"/>
  <c r="BI402" i="1" s="1"/>
  <c r="BF7" i="1"/>
  <c r="BI7" i="1" s="1"/>
  <c r="BF11" i="1"/>
  <c r="BI11" i="1" s="1"/>
  <c r="BF19" i="1"/>
  <c r="BI19" i="1" s="1"/>
  <c r="BF27" i="1"/>
  <c r="BI27" i="1" s="1"/>
  <c r="BF34" i="1"/>
  <c r="BI34" i="1" s="1"/>
  <c r="BF41" i="1"/>
  <c r="BI41" i="1" s="1"/>
  <c r="BF55" i="1"/>
  <c r="BI55" i="1" s="1"/>
  <c r="BF63" i="1"/>
  <c r="BI63" i="1" s="1"/>
  <c r="BF69" i="1"/>
  <c r="BI69" i="1" s="1"/>
  <c r="BF77" i="1"/>
  <c r="BI77" i="1" s="1"/>
  <c r="BF84" i="1"/>
  <c r="BI84" i="1" s="1"/>
  <c r="BF91" i="1"/>
  <c r="BI91" i="1" s="1"/>
  <c r="BF98" i="1"/>
  <c r="BI98" i="1" s="1"/>
  <c r="BF104" i="1"/>
  <c r="BI104" i="1" s="1"/>
  <c r="BF111" i="1"/>
  <c r="BI111" i="1" s="1"/>
  <c r="BF118" i="1"/>
  <c r="BI118" i="1" s="1"/>
  <c r="BF126" i="1"/>
  <c r="BI126" i="1" s="1"/>
  <c r="BF133" i="1"/>
  <c r="BI133" i="1" s="1"/>
  <c r="BF138" i="1"/>
  <c r="BI138" i="1" s="1"/>
  <c r="BF152" i="1"/>
  <c r="BI152" i="1" s="1"/>
  <c r="BF158" i="1"/>
  <c r="BI158" i="1" s="1"/>
  <c r="BF173" i="1"/>
  <c r="BI173" i="1" s="1"/>
  <c r="BF180" i="1"/>
  <c r="BI180" i="1" s="1"/>
  <c r="BF188" i="1"/>
  <c r="BI188" i="1" s="1"/>
  <c r="BF196" i="1"/>
  <c r="BI196" i="1" s="1"/>
  <c r="BF204" i="1"/>
  <c r="BI204" i="1" s="1"/>
  <c r="BF212" i="1"/>
  <c r="BI212" i="1" s="1"/>
  <c r="BF220" i="1"/>
  <c r="BI220" i="1" s="1"/>
  <c r="BF228" i="1"/>
  <c r="BI228" i="1" s="1"/>
  <c r="BF235" i="1"/>
  <c r="BI235" i="1" s="1"/>
  <c r="BF242" i="1"/>
  <c r="BI242" i="1" s="1"/>
  <c r="BF249" i="1"/>
  <c r="BI249" i="1" s="1"/>
  <c r="BF257" i="1"/>
  <c r="BI257" i="1" s="1"/>
  <c r="BF264" i="1"/>
  <c r="BI264" i="1" s="1"/>
  <c r="BF272" i="1"/>
  <c r="BI272" i="1" s="1"/>
  <c r="BF280" i="1"/>
  <c r="BI280" i="1" s="1"/>
  <c r="BF288" i="1"/>
  <c r="BI288" i="1" s="1"/>
  <c r="BF296" i="1"/>
  <c r="BI296" i="1" s="1"/>
  <c r="BF304" i="1"/>
  <c r="BI304" i="1" s="1"/>
  <c r="BF318" i="1"/>
  <c r="BI318" i="1" s="1"/>
  <c r="BF326" i="1"/>
  <c r="BI326" i="1" s="1"/>
  <c r="BF334" i="1"/>
  <c r="BI334" i="1" s="1"/>
  <c r="BF342" i="1"/>
  <c r="BI342" i="1" s="1"/>
  <c r="BF347" i="1"/>
  <c r="BI347" i="1" s="1"/>
  <c r="BF359" i="1"/>
  <c r="BI359" i="1" s="1"/>
  <c r="BF367" i="1"/>
  <c r="BI367" i="1" s="1"/>
  <c r="BF374" i="1"/>
  <c r="BI374" i="1" s="1"/>
  <c r="BF382" i="1"/>
  <c r="BI382" i="1" s="1"/>
  <c r="BF389" i="1"/>
  <c r="BI389" i="1" s="1"/>
  <c r="BF396" i="1"/>
  <c r="BI396" i="1" s="1"/>
  <c r="BF403" i="1"/>
  <c r="BI403" i="1" s="1"/>
  <c r="BF8" i="1"/>
  <c r="BI8" i="1" s="1"/>
  <c r="BF12" i="1"/>
  <c r="BI12" i="1" s="1"/>
  <c r="BF20" i="1"/>
  <c r="BI20" i="1" s="1"/>
  <c r="BF28" i="1"/>
  <c r="BI28" i="1" s="1"/>
  <c r="BF35" i="1"/>
  <c r="BI35" i="1" s="1"/>
  <c r="BF42" i="1"/>
  <c r="BI42" i="1" s="1"/>
  <c r="BF56" i="1"/>
  <c r="BI56" i="1" s="1"/>
  <c r="BF64" i="1"/>
  <c r="BI64" i="1" s="1"/>
  <c r="BF70" i="1"/>
  <c r="BI70" i="1" s="1"/>
  <c r="BF78" i="1"/>
  <c r="BI78" i="1" s="1"/>
  <c r="BF92" i="1"/>
  <c r="BI92" i="1" s="1"/>
  <c r="BF99" i="1"/>
  <c r="BI99" i="1" s="1"/>
  <c r="BF105" i="1"/>
  <c r="BI105" i="1" s="1"/>
  <c r="BF112" i="1"/>
  <c r="BI112" i="1" s="1"/>
  <c r="BF119" i="1"/>
  <c r="BI119" i="1" s="1"/>
  <c r="BF127" i="1"/>
  <c r="BI127" i="1" s="1"/>
  <c r="BF134" i="1"/>
  <c r="BI134" i="1" s="1"/>
  <c r="BF139" i="1"/>
  <c r="BI139" i="1" s="1"/>
  <c r="BF145" i="1"/>
  <c r="BI145" i="1" s="1"/>
  <c r="BF159" i="1"/>
  <c r="BI159" i="1" s="1"/>
  <c r="BF166" i="1"/>
  <c r="BI166" i="1" s="1"/>
  <c r="BF174" i="1"/>
  <c r="BI174" i="1" s="1"/>
  <c r="BF181" i="1"/>
  <c r="BI181" i="1" s="1"/>
  <c r="BF189" i="1"/>
  <c r="BI189" i="1" s="1"/>
  <c r="BF197" i="1"/>
  <c r="BI197" i="1" s="1"/>
  <c r="BF205" i="1"/>
  <c r="BI205" i="1" s="1"/>
  <c r="BF213" i="1"/>
  <c r="BI213" i="1" s="1"/>
  <c r="BF221" i="1"/>
  <c r="BI221" i="1" s="1"/>
  <c r="BF229" i="1"/>
  <c r="BI229" i="1" s="1"/>
  <c r="BF236" i="1"/>
  <c r="BI236" i="1" s="1"/>
  <c r="BF243" i="1"/>
  <c r="BI243" i="1" s="1"/>
  <c r="BF250" i="1"/>
  <c r="BI250" i="1" s="1"/>
  <c r="BF258" i="1"/>
  <c r="BI258" i="1" s="1"/>
  <c r="BF265" i="1"/>
  <c r="BI265" i="1" s="1"/>
  <c r="BF273" i="1"/>
  <c r="BI273" i="1" s="1"/>
  <c r="BF281" i="1"/>
  <c r="BI281" i="1" s="1"/>
  <c r="BF289" i="1"/>
  <c r="BI289" i="1" s="1"/>
  <c r="BF297" i="1"/>
  <c r="BI297" i="1" s="1"/>
  <c r="BF305" i="1"/>
  <c r="BI305" i="1" s="1"/>
  <c r="BF319" i="1"/>
  <c r="BI319" i="1" s="1"/>
  <c r="BF327" i="1"/>
  <c r="BI327" i="1" s="1"/>
  <c r="BF335" i="1"/>
  <c r="BI335" i="1" s="1"/>
  <c r="BF348" i="1"/>
  <c r="BI348" i="1" s="1"/>
  <c r="BF360" i="1"/>
  <c r="BI360" i="1" s="1"/>
  <c r="BF368" i="1"/>
  <c r="BI368" i="1" s="1"/>
  <c r="BF375" i="1"/>
  <c r="BI375" i="1" s="1"/>
  <c r="BF390" i="1"/>
  <c r="BI390" i="1" s="1"/>
  <c r="BF397" i="1"/>
  <c r="BI397" i="1" s="1"/>
  <c r="BF404" i="1"/>
  <c r="BI404" i="1" s="1"/>
  <c r="BF49" i="1"/>
  <c r="BI49" i="1" s="1"/>
  <c r="BF128" i="1"/>
  <c r="BI128" i="1" s="1"/>
  <c r="BF153" i="1"/>
  <c r="BI153" i="1" s="1"/>
  <c r="BF182" i="1"/>
  <c r="BI182" i="1" s="1"/>
  <c r="BF214" i="1"/>
  <c r="BI214" i="1" s="1"/>
  <c r="BF259" i="1"/>
  <c r="BI259" i="1" s="1"/>
  <c r="BF277" i="1"/>
  <c r="BI277" i="1" s="1"/>
  <c r="BF299" i="1"/>
  <c r="BI299" i="1" s="1"/>
  <c r="BF320" i="1"/>
  <c r="BI320" i="1" s="1"/>
  <c r="BF339" i="1"/>
  <c r="BI339" i="1" s="1"/>
  <c r="BF355" i="1"/>
  <c r="BI355" i="1" s="1"/>
  <c r="BF376" i="1"/>
  <c r="BI376" i="1" s="1"/>
  <c r="BF392" i="1"/>
  <c r="BI392" i="1" s="1"/>
  <c r="BF406" i="1"/>
  <c r="BI406" i="1" s="1"/>
  <c r="BF414" i="1"/>
  <c r="BI414" i="1" s="1"/>
  <c r="BF429" i="1"/>
  <c r="BI429" i="1" s="1"/>
  <c r="BF437" i="1"/>
  <c r="BI437" i="1" s="1"/>
  <c r="BF450" i="1"/>
  <c r="BI450" i="1" s="1"/>
  <c r="BF458" i="1"/>
  <c r="BI458" i="1" s="1"/>
  <c r="BF466" i="1"/>
  <c r="BI466" i="1" s="1"/>
  <c r="BF474" i="1"/>
  <c r="BI474" i="1" s="1"/>
  <c r="BF482" i="1"/>
  <c r="BI482" i="1" s="1"/>
  <c r="BF490" i="1"/>
  <c r="BI490" i="1" s="1"/>
  <c r="BF497" i="1"/>
  <c r="BI497" i="1" s="1"/>
  <c r="BF511" i="1"/>
  <c r="BI511" i="1" s="1"/>
  <c r="BF519" i="1"/>
  <c r="BI519" i="1" s="1"/>
  <c r="BF526" i="1"/>
  <c r="BI526" i="1" s="1"/>
  <c r="BF547" i="1"/>
  <c r="BI547" i="1" s="1"/>
  <c r="BF554" i="1"/>
  <c r="BI554" i="1" s="1"/>
  <c r="BF558" i="1"/>
  <c r="BI558" i="1" s="1"/>
  <c r="BF572" i="1"/>
  <c r="BI572" i="1" s="1"/>
  <c r="BF577" i="1"/>
  <c r="BI577" i="1" s="1"/>
  <c r="BF593" i="1"/>
  <c r="BI593" i="1" s="1"/>
  <c r="BF612" i="1"/>
  <c r="BI612" i="1" s="1"/>
  <c r="BF619" i="1"/>
  <c r="BI619" i="1" s="1"/>
  <c r="BF625" i="1"/>
  <c r="BI625" i="1" s="1"/>
  <c r="BF632" i="1"/>
  <c r="BI632" i="1" s="1"/>
  <c r="BF639" i="1"/>
  <c r="BI639" i="1" s="1"/>
  <c r="BF650" i="1"/>
  <c r="BI650" i="1" s="1"/>
  <c r="BF656" i="1"/>
  <c r="BI656" i="1" s="1"/>
  <c r="BF57" i="1"/>
  <c r="BI57" i="1" s="1"/>
  <c r="BF101" i="1"/>
  <c r="BI101" i="1" s="1"/>
  <c r="BF129" i="1"/>
  <c r="BI129" i="1" s="1"/>
  <c r="BF183" i="1"/>
  <c r="BI183" i="1" s="1"/>
  <c r="BF215" i="1"/>
  <c r="BI215" i="1" s="1"/>
  <c r="BF239" i="1"/>
  <c r="BI239" i="1" s="1"/>
  <c r="BF260" i="1"/>
  <c r="BI260" i="1" s="1"/>
  <c r="BF282" i="1"/>
  <c r="BI282" i="1" s="1"/>
  <c r="BF301" i="1"/>
  <c r="BI301" i="1" s="1"/>
  <c r="BF321" i="1"/>
  <c r="BI321" i="1" s="1"/>
  <c r="BF377" i="1"/>
  <c r="BI377" i="1" s="1"/>
  <c r="BF393" i="1"/>
  <c r="BI393" i="1" s="1"/>
  <c r="BF407" i="1"/>
  <c r="BI407" i="1" s="1"/>
  <c r="BF415" i="1"/>
  <c r="BI415" i="1" s="1"/>
  <c r="BF422" i="1"/>
  <c r="BI422" i="1" s="1"/>
  <c r="BF430" i="1"/>
  <c r="BI430" i="1" s="1"/>
  <c r="BF438" i="1"/>
  <c r="BI438" i="1" s="1"/>
  <c r="BF446" i="1"/>
  <c r="BI446" i="1" s="1"/>
  <c r="BF451" i="1"/>
  <c r="BI451" i="1" s="1"/>
  <c r="BF459" i="1"/>
  <c r="BI459" i="1" s="1"/>
  <c r="BF467" i="1"/>
  <c r="BI467" i="1" s="1"/>
  <c r="BF475" i="1"/>
  <c r="BI475" i="1" s="1"/>
  <c r="BF483" i="1"/>
  <c r="BI483" i="1" s="1"/>
  <c r="BF491" i="1"/>
  <c r="BI491" i="1" s="1"/>
  <c r="BF498" i="1"/>
  <c r="BI498" i="1" s="1"/>
  <c r="BF505" i="1"/>
  <c r="BI505" i="1" s="1"/>
  <c r="BF512" i="1"/>
  <c r="BI512" i="1" s="1"/>
  <c r="BF520" i="1"/>
  <c r="BI520" i="1" s="1"/>
  <c r="BF527" i="1"/>
  <c r="BI527" i="1" s="1"/>
  <c r="BF534" i="1"/>
  <c r="BI534" i="1" s="1"/>
  <c r="BF541" i="1"/>
  <c r="BI541" i="1" s="1"/>
  <c r="BF548" i="1"/>
  <c r="BI548" i="1" s="1"/>
  <c r="BF555" i="1"/>
  <c r="BI555" i="1" s="1"/>
  <c r="BF559" i="1"/>
  <c r="BI559" i="1" s="1"/>
  <c r="BF566" i="1"/>
  <c r="BI566" i="1" s="1"/>
  <c r="BF578" i="1"/>
  <c r="BI578" i="1" s="1"/>
  <c r="BF586" i="1"/>
  <c r="BI586" i="1" s="1"/>
  <c r="BF600" i="1"/>
  <c r="BI600" i="1" s="1"/>
  <c r="BF605" i="1"/>
  <c r="BI605" i="1" s="1"/>
  <c r="BF626" i="1"/>
  <c r="BI626" i="1" s="1"/>
  <c r="BF633" i="1"/>
  <c r="BI633" i="1" s="1"/>
  <c r="BF640" i="1"/>
  <c r="BI640" i="1" s="1"/>
  <c r="BF643" i="1"/>
  <c r="BI643" i="1" s="1"/>
  <c r="BF651" i="1"/>
  <c r="BI651" i="1" s="1"/>
  <c r="BF65" i="1"/>
  <c r="BI65" i="1" s="1"/>
  <c r="BF106" i="1"/>
  <c r="BI106" i="1" s="1"/>
  <c r="BF160" i="1"/>
  <c r="BI160" i="1" s="1"/>
  <c r="BF190" i="1"/>
  <c r="BI190" i="1" s="1"/>
  <c r="BF222" i="1"/>
  <c r="BI222" i="1" s="1"/>
  <c r="BF244" i="1"/>
  <c r="BI244" i="1" s="1"/>
  <c r="BF262" i="1"/>
  <c r="BI262" i="1" s="1"/>
  <c r="BF283" i="1"/>
  <c r="BI283" i="1" s="1"/>
  <c r="BF306" i="1"/>
  <c r="BI306" i="1" s="1"/>
  <c r="BF323" i="1"/>
  <c r="BI323" i="1" s="1"/>
  <c r="BF343" i="1"/>
  <c r="BI343" i="1" s="1"/>
  <c r="BF361" i="1"/>
  <c r="BI361" i="1" s="1"/>
  <c r="BF379" i="1"/>
  <c r="BI379" i="1" s="1"/>
  <c r="BF394" i="1"/>
  <c r="BI394" i="1" s="1"/>
  <c r="BF408" i="1"/>
  <c r="BI408" i="1" s="1"/>
  <c r="BF416" i="1"/>
  <c r="BI416" i="1" s="1"/>
  <c r="BF423" i="1"/>
  <c r="BI423" i="1" s="1"/>
  <c r="BF431" i="1"/>
  <c r="BI431" i="1" s="1"/>
  <c r="BF439" i="1"/>
  <c r="BI439" i="1" s="1"/>
  <c r="BF441" i="1"/>
  <c r="BI441" i="1" s="1"/>
  <c r="BF447" i="1"/>
  <c r="BI447" i="1" s="1"/>
  <c r="BF460" i="1"/>
  <c r="BI460" i="1" s="1"/>
  <c r="BF468" i="1"/>
  <c r="BI468" i="1" s="1"/>
  <c r="BF476" i="1"/>
  <c r="BI476" i="1" s="1"/>
  <c r="BF484" i="1"/>
  <c r="BI484" i="1" s="1"/>
  <c r="BF499" i="1"/>
  <c r="BI499" i="1" s="1"/>
  <c r="BF513" i="1"/>
  <c r="BI513" i="1" s="1"/>
  <c r="BF521" i="1"/>
  <c r="BI521" i="1" s="1"/>
  <c r="BF528" i="1"/>
  <c r="BI528" i="1" s="1"/>
  <c r="BF535" i="1"/>
  <c r="BI535" i="1" s="1"/>
  <c r="BF542" i="1"/>
  <c r="BI542" i="1" s="1"/>
  <c r="BF549" i="1"/>
  <c r="BI549" i="1" s="1"/>
  <c r="BF556" i="1"/>
  <c r="BI556" i="1" s="1"/>
  <c r="BF560" i="1"/>
  <c r="BI560" i="1" s="1"/>
  <c r="BF567" i="1"/>
  <c r="BI567" i="1" s="1"/>
  <c r="BF573" i="1"/>
  <c r="BI573" i="1" s="1"/>
  <c r="BF579" i="1"/>
  <c r="BI579" i="1" s="1"/>
  <c r="BF587" i="1"/>
  <c r="BI587" i="1" s="1"/>
  <c r="BF594" i="1"/>
  <c r="BI594" i="1" s="1"/>
  <c r="BF606" i="1"/>
  <c r="BI606" i="1" s="1"/>
  <c r="BF613" i="1"/>
  <c r="BI613" i="1" s="1"/>
  <c r="BF620" i="1"/>
  <c r="BI620" i="1" s="1"/>
  <c r="BF634" i="1"/>
  <c r="BI634" i="1" s="1"/>
  <c r="BF644" i="1"/>
  <c r="BI644" i="1" s="1"/>
  <c r="BF657" i="1"/>
  <c r="BI657" i="1" s="1"/>
  <c r="BF13" i="1"/>
  <c r="BI13" i="1" s="1"/>
  <c r="BF71" i="1"/>
  <c r="BI71" i="1" s="1"/>
  <c r="BF161" i="1"/>
  <c r="BI161" i="1" s="1"/>
  <c r="BF191" i="1"/>
  <c r="BI191" i="1" s="1"/>
  <c r="BF223" i="1"/>
  <c r="BI223" i="1" s="1"/>
  <c r="BF245" i="1"/>
  <c r="BI245" i="1" s="1"/>
  <c r="BF266" i="1"/>
  <c r="BI266" i="1" s="1"/>
  <c r="BF285" i="1"/>
  <c r="BI285" i="1" s="1"/>
  <c r="BF307" i="1"/>
  <c r="BI307" i="1" s="1"/>
  <c r="BF328" i="1"/>
  <c r="BI328" i="1" s="1"/>
  <c r="BF345" i="1"/>
  <c r="BI345" i="1" s="1"/>
  <c r="BF362" i="1"/>
  <c r="BI362" i="1" s="1"/>
  <c r="BF383" i="1"/>
  <c r="BI383" i="1" s="1"/>
  <c r="BF398" i="1"/>
  <c r="BI398" i="1" s="1"/>
  <c r="BF409" i="1"/>
  <c r="BI409" i="1" s="1"/>
  <c r="BF417" i="1"/>
  <c r="BI417" i="1" s="1"/>
  <c r="BF424" i="1"/>
  <c r="BI424" i="1" s="1"/>
  <c r="BF432" i="1"/>
  <c r="BI432" i="1" s="1"/>
  <c r="BF440" i="1"/>
  <c r="BI440" i="1" s="1"/>
  <c r="BF442" i="1"/>
  <c r="BI442" i="1" s="1"/>
  <c r="BF448" i="1"/>
  <c r="BI448" i="1" s="1"/>
  <c r="BF453" i="1"/>
  <c r="BI453" i="1" s="1"/>
  <c r="BF461" i="1"/>
  <c r="BI461" i="1" s="1"/>
  <c r="BF469" i="1"/>
  <c r="BI469" i="1" s="1"/>
  <c r="BF477" i="1"/>
  <c r="BI477" i="1" s="1"/>
  <c r="BF485" i="1"/>
  <c r="BI485" i="1" s="1"/>
  <c r="BF492" i="1"/>
  <c r="BI492" i="1" s="1"/>
  <c r="BF500" i="1"/>
  <c r="BI500" i="1" s="1"/>
  <c r="BF506" i="1"/>
  <c r="BI506" i="1" s="1"/>
  <c r="BF514" i="1"/>
  <c r="BI514" i="1" s="1"/>
  <c r="BF522" i="1"/>
  <c r="BI522" i="1" s="1"/>
  <c r="BF529" i="1"/>
  <c r="BI529" i="1" s="1"/>
  <c r="BF536" i="1"/>
  <c r="BI536" i="1" s="1"/>
  <c r="BF543" i="1"/>
  <c r="BI543" i="1" s="1"/>
  <c r="BF550" i="1"/>
  <c r="BI550" i="1" s="1"/>
  <c r="BF561" i="1"/>
  <c r="BI561" i="1" s="1"/>
  <c r="BF568" i="1"/>
  <c r="BI568" i="1" s="1"/>
  <c r="BF574" i="1"/>
  <c r="BI574" i="1" s="1"/>
  <c r="BF580" i="1"/>
  <c r="BI580" i="1" s="1"/>
  <c r="BF588" i="1"/>
  <c r="BI588" i="1" s="1"/>
  <c r="BF595" i="1"/>
  <c r="BI595" i="1" s="1"/>
  <c r="BF601" i="1"/>
  <c r="BI601" i="1" s="1"/>
  <c r="BF607" i="1"/>
  <c r="BI607" i="1" s="1"/>
  <c r="BF614" i="1"/>
  <c r="BI614" i="1" s="1"/>
  <c r="BF621" i="1"/>
  <c r="BI621" i="1" s="1"/>
  <c r="BF627" i="1"/>
  <c r="BI627" i="1" s="1"/>
  <c r="BF645" i="1"/>
  <c r="BI645" i="1" s="1"/>
  <c r="BF653" i="1"/>
  <c r="BI653" i="1" s="1"/>
  <c r="BF658" i="1"/>
  <c r="BI658" i="1" s="1"/>
  <c r="BF21" i="1"/>
  <c r="BI21" i="1" s="1"/>
  <c r="BF79" i="1"/>
  <c r="BI79" i="1" s="1"/>
  <c r="BF113" i="1"/>
  <c r="BI113" i="1" s="1"/>
  <c r="BF167" i="1"/>
  <c r="BI167" i="1" s="1"/>
  <c r="BF198" i="1"/>
  <c r="BI198" i="1" s="1"/>
  <c r="BF230" i="1"/>
  <c r="BI230" i="1" s="1"/>
  <c r="BF247" i="1"/>
  <c r="BI247" i="1" s="1"/>
  <c r="BF267" i="1"/>
  <c r="BI267" i="1" s="1"/>
  <c r="BF290" i="1"/>
  <c r="BI290" i="1" s="1"/>
  <c r="BF309" i="1"/>
  <c r="BI309" i="1" s="1"/>
  <c r="BF329" i="1"/>
  <c r="BI329" i="1" s="1"/>
  <c r="BF349" i="1"/>
  <c r="BI349" i="1" s="1"/>
  <c r="BF364" i="1"/>
  <c r="BI364" i="1" s="1"/>
  <c r="BF384" i="1"/>
  <c r="BI384" i="1" s="1"/>
  <c r="BF399" i="1"/>
  <c r="BI399" i="1" s="1"/>
  <c r="BF410" i="1"/>
  <c r="BI410" i="1" s="1"/>
  <c r="BF418" i="1"/>
  <c r="BI418" i="1" s="1"/>
  <c r="BF425" i="1"/>
  <c r="BI425" i="1" s="1"/>
  <c r="BF433" i="1"/>
  <c r="BI433" i="1" s="1"/>
  <c r="BF443" i="1"/>
  <c r="BI443" i="1" s="1"/>
  <c r="BF449" i="1"/>
  <c r="BI449" i="1" s="1"/>
  <c r="BF454" i="1"/>
  <c r="BI454" i="1" s="1"/>
  <c r="BF462" i="1"/>
  <c r="BI462" i="1" s="1"/>
  <c r="BF470" i="1"/>
  <c r="BI470" i="1" s="1"/>
  <c r="BF478" i="1"/>
  <c r="BI478" i="1" s="1"/>
  <c r="BF486" i="1"/>
  <c r="BI486" i="1" s="1"/>
  <c r="BF493" i="1"/>
  <c r="BI493" i="1" s="1"/>
  <c r="BF501" i="1"/>
  <c r="BI501" i="1" s="1"/>
  <c r="BF507" i="1"/>
  <c r="BI507" i="1" s="1"/>
  <c r="BF515" i="1"/>
  <c r="BI515" i="1" s="1"/>
  <c r="BF523" i="1"/>
  <c r="BI523" i="1" s="1"/>
  <c r="BF530" i="1"/>
  <c r="BI530" i="1" s="1"/>
  <c r="BF537" i="1"/>
  <c r="BI537" i="1" s="1"/>
  <c r="BF551" i="1"/>
  <c r="BI551" i="1" s="1"/>
  <c r="BF562" i="1"/>
  <c r="BI562" i="1" s="1"/>
  <c r="BF569" i="1"/>
  <c r="BI569" i="1" s="1"/>
  <c r="BF581" i="1"/>
  <c r="BI581" i="1" s="1"/>
  <c r="BF589" i="1"/>
  <c r="BI589" i="1" s="1"/>
  <c r="BF596" i="1"/>
  <c r="BI596" i="1" s="1"/>
  <c r="BF602" i="1"/>
  <c r="BI602" i="1" s="1"/>
  <c r="BF608" i="1"/>
  <c r="BI608" i="1" s="1"/>
  <c r="BF615" i="1"/>
  <c r="BI615" i="1" s="1"/>
  <c r="BF622" i="1"/>
  <c r="BI622" i="1" s="1"/>
  <c r="BF628" i="1"/>
  <c r="BI628" i="1" s="1"/>
  <c r="BF636" i="1"/>
  <c r="BI636" i="1" s="1"/>
  <c r="BF646" i="1"/>
  <c r="BI646" i="1" s="1"/>
  <c r="BF659" i="1"/>
  <c r="BI659" i="1" s="1"/>
  <c r="BF85" i="1"/>
  <c r="BI85" i="1" s="1"/>
  <c r="BF114" i="1"/>
  <c r="BI114" i="1" s="1"/>
  <c r="BF140" i="1"/>
  <c r="BI140" i="1" s="1"/>
  <c r="BF168" i="1"/>
  <c r="BI168" i="1" s="1"/>
  <c r="BF199" i="1"/>
  <c r="BI199" i="1" s="1"/>
  <c r="BF231" i="1"/>
  <c r="BI231" i="1" s="1"/>
  <c r="BF251" i="1"/>
  <c r="BI251" i="1" s="1"/>
  <c r="BF269" i="1"/>
  <c r="BI269" i="1" s="1"/>
  <c r="BF291" i="1"/>
  <c r="BI291" i="1" s="1"/>
  <c r="BF331" i="1"/>
  <c r="BI331" i="1" s="1"/>
  <c r="BF350" i="1"/>
  <c r="BI350" i="1" s="1"/>
  <c r="BF369" i="1"/>
  <c r="BI369" i="1" s="1"/>
  <c r="BF385" i="1"/>
  <c r="BI385" i="1" s="1"/>
  <c r="BF400" i="1"/>
  <c r="BI400" i="1" s="1"/>
  <c r="BF411" i="1"/>
  <c r="BI411" i="1" s="1"/>
  <c r="BF419" i="1"/>
  <c r="BI419" i="1" s="1"/>
  <c r="BF426" i="1"/>
  <c r="BI426" i="1" s="1"/>
  <c r="BF434" i="1"/>
  <c r="BI434" i="1" s="1"/>
  <c r="BF444" i="1"/>
  <c r="BI444" i="1" s="1"/>
  <c r="BF455" i="1"/>
  <c r="BI455" i="1" s="1"/>
  <c r="BF463" i="1"/>
  <c r="BI463" i="1" s="1"/>
  <c r="BF471" i="1"/>
  <c r="BI471" i="1" s="1"/>
  <c r="BF479" i="1"/>
  <c r="BI479" i="1" s="1"/>
  <c r="BF487" i="1"/>
  <c r="BI487" i="1" s="1"/>
  <c r="BF494" i="1"/>
  <c r="BI494" i="1" s="1"/>
  <c r="BF502" i="1"/>
  <c r="BI502" i="1" s="1"/>
  <c r="BF508" i="1"/>
  <c r="BI508" i="1" s="1"/>
  <c r="BF516" i="1"/>
  <c r="BI516" i="1" s="1"/>
  <c r="BF524" i="1"/>
  <c r="BI524" i="1" s="1"/>
  <c r="BF538" i="1"/>
  <c r="BI538" i="1" s="1"/>
  <c r="BF544" i="1"/>
  <c r="BI544" i="1" s="1"/>
  <c r="BF552" i="1"/>
  <c r="BI552" i="1" s="1"/>
  <c r="BF563" i="1"/>
  <c r="BI563" i="1" s="1"/>
  <c r="BF570" i="1"/>
  <c r="BI570" i="1" s="1"/>
  <c r="BF575" i="1"/>
  <c r="BI575" i="1" s="1"/>
  <c r="BF582" i="1"/>
  <c r="BI582" i="1" s="1"/>
  <c r="BF590" i="1"/>
  <c r="BI590" i="1" s="1"/>
  <c r="BF597" i="1"/>
  <c r="BI597" i="1" s="1"/>
  <c r="BF603" i="1"/>
  <c r="BI603" i="1" s="1"/>
  <c r="BF609" i="1"/>
  <c r="BI609" i="1" s="1"/>
  <c r="BF616" i="1"/>
  <c r="BI616" i="1" s="1"/>
  <c r="BF623" i="1"/>
  <c r="BI623" i="1" s="1"/>
  <c r="BF629" i="1"/>
  <c r="BI629" i="1" s="1"/>
  <c r="BF637" i="1"/>
  <c r="BI637" i="1" s="1"/>
  <c r="BF647" i="1"/>
  <c r="BI647" i="1" s="1"/>
  <c r="BF660" i="1"/>
  <c r="BI660" i="1" s="1"/>
  <c r="BF43" i="1"/>
  <c r="BI43" i="1" s="1"/>
  <c r="BF94" i="1"/>
  <c r="BI94" i="1" s="1"/>
  <c r="BF121" i="1"/>
  <c r="BI121" i="1" s="1"/>
  <c r="BF147" i="1"/>
  <c r="BI147" i="1" s="1"/>
  <c r="BF176" i="1"/>
  <c r="BI176" i="1" s="1"/>
  <c r="BF207" i="1"/>
  <c r="BI207" i="1" s="1"/>
  <c r="BF237" i="1"/>
  <c r="BI237" i="1" s="1"/>
  <c r="BF254" i="1"/>
  <c r="BI254" i="1" s="1"/>
  <c r="BF275" i="1"/>
  <c r="BI275" i="1" s="1"/>
  <c r="BF298" i="1"/>
  <c r="BI298" i="1" s="1"/>
  <c r="BF315" i="1"/>
  <c r="BI315" i="1" s="1"/>
  <c r="BF337" i="1"/>
  <c r="BI337" i="1" s="1"/>
  <c r="BF371" i="1"/>
  <c r="BI371" i="1" s="1"/>
  <c r="BF391" i="1"/>
  <c r="BI391" i="1" s="1"/>
  <c r="BF405" i="1"/>
  <c r="BI405" i="1" s="1"/>
  <c r="BF413" i="1"/>
  <c r="BI413" i="1" s="1"/>
  <c r="BF421" i="1"/>
  <c r="BI421" i="1" s="1"/>
  <c r="BF428" i="1"/>
  <c r="BI428" i="1" s="1"/>
  <c r="BF436" i="1"/>
  <c r="BI436" i="1" s="1"/>
  <c r="BF457" i="1"/>
  <c r="BI457" i="1" s="1"/>
  <c r="BF465" i="1"/>
  <c r="BI465" i="1" s="1"/>
  <c r="BF473" i="1"/>
  <c r="BI473" i="1" s="1"/>
  <c r="BF481" i="1"/>
  <c r="BI481" i="1" s="1"/>
  <c r="BF489" i="1"/>
  <c r="BI489" i="1" s="1"/>
  <c r="BF496" i="1"/>
  <c r="BI496" i="1" s="1"/>
  <c r="BF504" i="1"/>
  <c r="BI504" i="1" s="1"/>
  <c r="BF510" i="1"/>
  <c r="BI510" i="1" s="1"/>
  <c r="BF518" i="1"/>
  <c r="BI518" i="1" s="1"/>
  <c r="BF525" i="1"/>
  <c r="BI525" i="1" s="1"/>
  <c r="BF533" i="1"/>
  <c r="BI533" i="1" s="1"/>
  <c r="BF540" i="1"/>
  <c r="BI540" i="1" s="1"/>
  <c r="BF546" i="1"/>
  <c r="BI546" i="1" s="1"/>
  <c r="BF553" i="1"/>
  <c r="BI553" i="1" s="1"/>
  <c r="BF565" i="1"/>
  <c r="BI565" i="1" s="1"/>
  <c r="BF584" i="1"/>
  <c r="BI584" i="1" s="1"/>
  <c r="BF592" i="1"/>
  <c r="BI592" i="1" s="1"/>
  <c r="BF599" i="1"/>
  <c r="BI599" i="1" s="1"/>
  <c r="BF604" i="1"/>
  <c r="BI604" i="1" s="1"/>
  <c r="BF611" i="1"/>
  <c r="BI611" i="1" s="1"/>
  <c r="BF618" i="1"/>
  <c r="BI618" i="1" s="1"/>
  <c r="BF631" i="1"/>
  <c r="BI631" i="1" s="1"/>
  <c r="BF641" i="1"/>
  <c r="BI641" i="1" s="1"/>
  <c r="BF649" i="1"/>
  <c r="BI649" i="1" s="1"/>
  <c r="BF655" i="1"/>
  <c r="BI655" i="1" s="1"/>
  <c r="BF120" i="1"/>
  <c r="BI120" i="1" s="1"/>
  <c r="BF427" i="1"/>
  <c r="BI427" i="1" s="1"/>
  <c r="BF472" i="1"/>
  <c r="BI472" i="1" s="1"/>
  <c r="BF532" i="1"/>
  <c r="BI532" i="1" s="1"/>
  <c r="BF583" i="1"/>
  <c r="BI583" i="1" s="1"/>
  <c r="BF638" i="1"/>
  <c r="BI638" i="1" s="1"/>
  <c r="BF624" i="1"/>
  <c r="BI624" i="1" s="1"/>
  <c r="BF146" i="1"/>
  <c r="BI146" i="1" s="1"/>
  <c r="BF336" i="1"/>
  <c r="BI336" i="1" s="1"/>
  <c r="BF435" i="1"/>
  <c r="BI435" i="1" s="1"/>
  <c r="BF480" i="1"/>
  <c r="BI480" i="1" s="1"/>
  <c r="BF539" i="1"/>
  <c r="BI539" i="1" s="1"/>
  <c r="BF571" i="1"/>
  <c r="BI571" i="1" s="1"/>
  <c r="BF175" i="1"/>
  <c r="BI175" i="1" s="1"/>
  <c r="BF352" i="1"/>
  <c r="BI352" i="1" s="1"/>
  <c r="BF488" i="1"/>
  <c r="BI488" i="1" s="1"/>
  <c r="BF545" i="1"/>
  <c r="BI545" i="1" s="1"/>
  <c r="BF598" i="1"/>
  <c r="BI598" i="1" s="1"/>
  <c r="BF648" i="1"/>
  <c r="BI648" i="1" s="1"/>
  <c r="BF274" i="1"/>
  <c r="BI274" i="1" s="1"/>
  <c r="BF206" i="1"/>
  <c r="BI206" i="1" s="1"/>
  <c r="BF370" i="1"/>
  <c r="BI370" i="1" s="1"/>
  <c r="BF495" i="1"/>
  <c r="BI495" i="1" s="1"/>
  <c r="BF654" i="1"/>
  <c r="BI654" i="1" s="1"/>
  <c r="BF233" i="1"/>
  <c r="BI233" i="1" s="1"/>
  <c r="BF386" i="1"/>
  <c r="BI386" i="1" s="1"/>
  <c r="BF445" i="1"/>
  <c r="BI445" i="1" s="1"/>
  <c r="BF503" i="1"/>
  <c r="BI503" i="1" s="1"/>
  <c r="BF557" i="1"/>
  <c r="BI557" i="1" s="1"/>
  <c r="BF610" i="1"/>
  <c r="BI610" i="1" s="1"/>
  <c r="BF661" i="1"/>
  <c r="BI661" i="1" s="1"/>
  <c r="BF412" i="1"/>
  <c r="BI412" i="1" s="1"/>
  <c r="BF252" i="1"/>
  <c r="BI252" i="1" s="1"/>
  <c r="BF401" i="1"/>
  <c r="BI401" i="1" s="1"/>
  <c r="BF509" i="1"/>
  <c r="BI509" i="1" s="1"/>
  <c r="BF564" i="1"/>
  <c r="BI564" i="1" s="1"/>
  <c r="BF456" i="1"/>
  <c r="BI456" i="1" s="1"/>
  <c r="BF93" i="1"/>
  <c r="BI93" i="1" s="1"/>
  <c r="BF293" i="1"/>
  <c r="BI293" i="1" s="1"/>
  <c r="BF420" i="1"/>
  <c r="BI420" i="1" s="1"/>
  <c r="BF464" i="1"/>
  <c r="BI464" i="1" s="1"/>
  <c r="BF576" i="1"/>
  <c r="BI576" i="1" s="1"/>
  <c r="BF630" i="1"/>
  <c r="BI630" i="1" s="1"/>
  <c r="BF517" i="1"/>
  <c r="BI517" i="1" s="1"/>
</calcChain>
</file>

<file path=xl/sharedStrings.xml><?xml version="1.0" encoding="utf-8"?>
<sst xmlns="http://schemas.openxmlformats.org/spreadsheetml/2006/main" count="4386" uniqueCount="193">
  <si>
    <t>TipoIden</t>
  </si>
  <si>
    <t>NIT</t>
  </si>
  <si>
    <t>CodigoContable</t>
  </si>
  <si>
    <t>ModificacionesAlCredito</t>
  </si>
  <si>
    <t>NroCredito</t>
  </si>
  <si>
    <t>FechaDesembolsoInicial</t>
  </si>
  <si>
    <t>FechaVencimiento</t>
  </si>
  <si>
    <t>Morosidad</t>
  </si>
  <si>
    <t>TipoCuota</t>
  </si>
  <si>
    <t>AlturaCuota</t>
  </si>
  <si>
    <t>Amortizacion</t>
  </si>
  <si>
    <t>Modalidad</t>
  </si>
  <si>
    <t>TasaIntereNominal</t>
  </si>
  <si>
    <t>TasaInteresEfectiva</t>
  </si>
  <si>
    <t>ValorPrestamo</t>
  </si>
  <si>
    <t>ValorCuotaFija</t>
  </si>
  <si>
    <t>SaldoCapital</t>
  </si>
  <si>
    <t>SaldoIntereses</t>
  </si>
  <si>
    <t>OtrosSaldos</t>
  </si>
  <si>
    <t>Garantia</t>
  </si>
  <si>
    <t>FechaAvaluo</t>
  </si>
  <si>
    <t>Provision</t>
  </si>
  <si>
    <t>ProvisionInteres</t>
  </si>
  <si>
    <t>Contingencia</t>
  </si>
  <si>
    <t>ValosCuotasExtra</t>
  </si>
  <si>
    <t>MesesCuotaExtra</t>
  </si>
  <si>
    <t>fechaultimopago</t>
  </si>
  <si>
    <t>clasegarantia</t>
  </si>
  <si>
    <t>destinocredito</t>
  </si>
  <si>
    <t>CodOficina</t>
  </si>
  <si>
    <t>AmortiCapital</t>
  </si>
  <si>
    <t>ValorMora</t>
  </si>
  <si>
    <t>TipoVivienda</t>
  </si>
  <si>
    <t>VIS</t>
  </si>
  <si>
    <t>RangoTipo</t>
  </si>
  <si>
    <t>EntidadRedescuento</t>
  </si>
  <si>
    <t>MargenRedescuento</t>
  </si>
  <si>
    <t>Subsidio</t>
  </si>
  <si>
    <t>Desembolso</t>
  </si>
  <si>
    <t>Moneda</t>
  </si>
  <si>
    <t>FechaReestructuracion</t>
  </si>
  <si>
    <t>CategoriaReestr</t>
  </si>
  <si>
    <t>AportesSociales</t>
  </si>
  <si>
    <t>LineaCredEntidad</t>
  </si>
  <si>
    <t>NumModificaciones</t>
  </si>
  <si>
    <t>Estadocredito</t>
  </si>
  <si>
    <t>NITPatronal</t>
  </si>
  <si>
    <t>NombrePatronal</t>
  </si>
  <si>
    <t>MODCREDCE1120</t>
  </si>
  <si>
    <t>TIPOMODCE1120</t>
  </si>
  <si>
    <t>FECHAMODCE1120</t>
  </si>
  <si>
    <t>CALIFANTEMODCE1120</t>
  </si>
  <si>
    <t>PERIOGRACIA</t>
  </si>
  <si>
    <t>TARJCREDCUPROT</t>
  </si>
  <si>
    <t>ENTOTORGARANT</t>
  </si>
  <si>
    <t>MODCREDCE1720</t>
  </si>
  <si>
    <t>C</t>
  </si>
  <si>
    <t>O</t>
  </si>
  <si>
    <t>LINEA CONSUMO</t>
  </si>
  <si>
    <t>A</t>
  </si>
  <si>
    <t>E</t>
  </si>
  <si>
    <t>VARIOS  - -</t>
  </si>
  <si>
    <t>D</t>
  </si>
  <si>
    <t>COOPROCAL</t>
  </si>
  <si>
    <t>UNIVERSIDAD DE CALDAS</t>
  </si>
  <si>
    <t>B</t>
  </si>
  <si>
    <t>FECHA</t>
  </si>
  <si>
    <t xml:space="preserve"> </t>
  </si>
  <si>
    <t>CUENTA</t>
  </si>
  <si>
    <t>TIPO</t>
  </si>
  <si>
    <t>DESCRIPCION DE LA CUENTA</t>
  </si>
  <si>
    <t>CLASIFICACIÓN</t>
  </si>
  <si>
    <t>CALIFICACIÓN</t>
  </si>
  <si>
    <t>SIN LIBRANZA</t>
  </si>
  <si>
    <t xml:space="preserve">   CARTERA DE CRDITOS</t>
  </si>
  <si>
    <t>LIBRANZA</t>
  </si>
  <si>
    <t xml:space="preserve">      CREDITOS DE VIVIENDA - CON LIBRANZA</t>
  </si>
  <si>
    <t>Vivienda</t>
  </si>
  <si>
    <t>-</t>
  </si>
  <si>
    <t xml:space="preserve">         CATEGORIA A RIESGO NORMAL</t>
  </si>
  <si>
    <t xml:space="preserve">         CATEGORIA B RIESGO ACEPTABLE</t>
  </si>
  <si>
    <t xml:space="preserve">         CATEGORIA C RIESGO APRECIABLE</t>
  </si>
  <si>
    <t xml:space="preserve">         CATEGORIA D RIESGO SIGNIFICATIVO</t>
  </si>
  <si>
    <t xml:space="preserve">         CATEGORIA E RIESGO DE INCOBRABILIDAD</t>
  </si>
  <si>
    <t xml:space="preserve">      CREDITOS DE VIVIENDA - SIN LIBRANZA</t>
  </si>
  <si>
    <t xml:space="preserve">      INTERESES CREDITOS DE VIVIENDA</t>
  </si>
  <si>
    <t xml:space="preserve">      PAGOS POR CUENTA DE ASOCIADOS - CRDITOS VIVIENDA</t>
  </si>
  <si>
    <t xml:space="preserve">      DETERIORO CREDITOS DE VIVIENDA (CR)</t>
  </si>
  <si>
    <t xml:space="preserve">      DETERIORO INTERESES CREDITOS DE VIVIENDA  (CR)</t>
  </si>
  <si>
    <t xml:space="preserve">      DETERIORO PAGO POR CUENTA DE ASOCIADOS - CREDITOS DE VIVIENDA  (CR)</t>
  </si>
  <si>
    <t xml:space="preserve">      CREDITOS DE CONSUMO, GARANTIA ADMISIBLE - CON LIBRANZA</t>
  </si>
  <si>
    <t>Consumo</t>
  </si>
  <si>
    <t xml:space="preserve">      CREDITOS DE CONSUMO, GARANTIA ADMISIBLE - SIN LIBRANZA</t>
  </si>
  <si>
    <t xml:space="preserve">      CREDITOS DE CONSUMO, OTRAS GARANTIAS - CON LIBRANZA</t>
  </si>
  <si>
    <t xml:space="preserve">      CREDITOS DE CONSUMO, OTRAS GARANTIAS - SIN LIBRANZA</t>
  </si>
  <si>
    <t xml:space="preserve">      INTERESES CREDITOS DE CONSUMO</t>
  </si>
  <si>
    <t xml:space="preserve">      PAGOS POR CUENTA DE ASOCIADOS - CRDITOS CONSUMO</t>
  </si>
  <si>
    <t xml:space="preserve">      DETERIORO CRDITOS DE CONSUMO (CR)</t>
  </si>
  <si>
    <t xml:space="preserve">         CATEGORIA A RIESGO NORMAL GARANTIA ADMISIBLE</t>
  </si>
  <si>
    <t xml:space="preserve">         CATEGORIA A RIESGO NORMAL OTRAS GARANTIAS</t>
  </si>
  <si>
    <t xml:space="preserve">         CATEGORIA B RIESGO ACEPTABLE GARANTIA ADMISIBLE</t>
  </si>
  <si>
    <t xml:space="preserve">         CATEGORIA B RIESGO ACEPTABLE OTRAS GARANTIAS</t>
  </si>
  <si>
    <t xml:space="preserve">         CATEGORIA C RIESGO APRECIABLE GARANTIA ADMISIBLE</t>
  </si>
  <si>
    <t xml:space="preserve">         CATEGORIA C RIESGO APRECIABLE OTRAS GARANTIAS</t>
  </si>
  <si>
    <t xml:space="preserve">         CATEGORIA D RIESGO SIGNIFICATIVO GARANTIA ADMISIBLE</t>
  </si>
  <si>
    <t xml:space="preserve">         CATEGORIA D RIESGO SIGNIFICATIVO OTRAS GARANTIAS</t>
  </si>
  <si>
    <t xml:space="preserve">         CATEGORIA E RIESGO DE INCOBRABILIDAD GARANTIA ADMISIBLE</t>
  </si>
  <si>
    <t xml:space="preserve">         CATEGORIA E RIESGO DE INCOBRABILIDAD OTRAS GARANTIAS</t>
  </si>
  <si>
    <t xml:space="preserve">      DETERIORO INTERESES CREDITOS DE CONSUMO  (CR)</t>
  </si>
  <si>
    <t xml:space="preserve">      DETERIORO PAGO POR CUENTA DE ASOCIADOS - CREDITOS DE CONSUMO  (CR)</t>
  </si>
  <si>
    <t xml:space="preserve">      MICROCREDITO INMOBILIARIO</t>
  </si>
  <si>
    <t>Microcredito</t>
  </si>
  <si>
    <t xml:space="preserve">      INTERESES MICROCREDITO  INMOBILIARIO</t>
  </si>
  <si>
    <t xml:space="preserve">      PAGOS POR CUENTA DE  ASOCIADOS - MICROCREDITO  INMOBILIARIO</t>
  </si>
  <si>
    <t xml:space="preserve">      DETERIORO MICROCREDITO INMOBILIARIO (CR)</t>
  </si>
  <si>
    <t xml:space="preserve">      DETERIORO INTERESES MICROCREDITO INMOBILIARIO (CR)</t>
  </si>
  <si>
    <t xml:space="preserve">      DETERIORO PAGOS POR CUENTA DE  ASOCIADOS - MICROCREDITO INMOBILIARIO (CR)</t>
  </si>
  <si>
    <t xml:space="preserve">      MICROCREDITO EMPRESARIAL - GARANTIA ADMISIBLE</t>
  </si>
  <si>
    <t xml:space="preserve">      MICROCREDITO EMPRESARIAL - OTRAS GARANTIAS</t>
  </si>
  <si>
    <t xml:space="preserve">      INTERESES MICROCREDITO EMPRESARIAL</t>
  </si>
  <si>
    <t xml:space="preserve">      PAGOS POR CUENTA DE  ASOCIADOS - MICROCREDITO EMPRESARIAL</t>
  </si>
  <si>
    <t xml:space="preserve">      DETERIORO MICROCREDITO EMPRESARIAL (CR)</t>
  </si>
  <si>
    <t xml:space="preserve">      DETERIORO INTERESES MICROCREDITO EMPRESARIAL (CR)</t>
  </si>
  <si>
    <t xml:space="preserve">      DETERIORO PAGOS POR CUENTA DE  ASOCIADOS - MICROCREDITO EMPRESARIAL (CR)</t>
  </si>
  <si>
    <t xml:space="preserve">      CREDITOS COMERCIALES - GARANTIA ADMISIBLE</t>
  </si>
  <si>
    <t>Comercial</t>
  </si>
  <si>
    <t xml:space="preserve">      CREDITOS COMERCIALES - OTRAS GARANTIAS</t>
  </si>
  <si>
    <t xml:space="preserve">      INTERESES CREDITOS COMERCIALES</t>
  </si>
  <si>
    <t xml:space="preserve">      PAGOS POR CUENTA DE  ASOCIADOS -COMERCIAL</t>
  </si>
  <si>
    <t xml:space="preserve">      DETERIORO CRDITOS COMERCIALES (CR)</t>
  </si>
  <si>
    <t xml:space="preserve">      DETERIORO INTERESES CRDITOS COMERCIALES (CR)</t>
  </si>
  <si>
    <t xml:space="preserve">      DETERIORO PAGOS POR CUENTA DE  ASOCIADOS - CRDITOS COMERCIALES (CR)</t>
  </si>
  <si>
    <t xml:space="preserve">      DETERIORO GENERAL DE CARTERA DE CRDITOS (CR)</t>
  </si>
  <si>
    <t xml:space="preserve">      CRÉDITOS A EMPLEADOS</t>
  </si>
  <si>
    <t xml:space="preserve">         CATEGORIA A RIESGO NORMAL, VIVIENDA</t>
  </si>
  <si>
    <t xml:space="preserve">         CATEGORIA B RIESGO ACEPTABLE, VIVIENDA</t>
  </si>
  <si>
    <t xml:space="preserve">         CATEGORIA C RIESGO APRECIABLE, VIVIENDA</t>
  </si>
  <si>
    <t xml:space="preserve">         CATEGORIA D RIESGO SIGNIFICATIVO, VIVIENDA</t>
  </si>
  <si>
    <t xml:space="preserve">         CATEGORIA E RIESGO DE INCOBRABILIDAD, VIVIENDA</t>
  </si>
  <si>
    <t xml:space="preserve">         CATEGORIA A RIESGO NORMAL, CONSUMO</t>
  </si>
  <si>
    <t xml:space="preserve">         CATEGORIA B RIESGO ACEPTABLE, CONSUMO</t>
  </si>
  <si>
    <t xml:space="preserve">         CATEGORIA C RIESGO APRECIABLE, CONSUMO</t>
  </si>
  <si>
    <t xml:space="preserve">         CATEGORIA D RIESGO SIGNIFICATIVO, CONSUMO</t>
  </si>
  <si>
    <t xml:space="preserve">         CATEGORIA E RIESGO DE INCOBRABILIDAD, CONSUMO</t>
  </si>
  <si>
    <t xml:space="preserve">      INTERESES CRDITOS A EMPLEADOS</t>
  </si>
  <si>
    <t xml:space="preserve">      DETERIORO CRDITOS A EMPLEADOS (CR)</t>
  </si>
  <si>
    <t xml:space="preserve">      DETERIORO INTERESES CRDITOS A EMPLEADOS (CR)</t>
  </si>
  <si>
    <t xml:space="preserve">         CATEGORIA A RIESGO NORMAL VIVIENDA</t>
  </si>
  <si>
    <t xml:space="preserve">         CATEGORIA A RIESGO NORMAL CONSUMO</t>
  </si>
  <si>
    <t xml:space="preserve">         CATEGORIA B RIESGO ACEPTABLE VIVIENDA</t>
  </si>
  <si>
    <t xml:space="preserve">         CATEGORIA B RIESGO ACEPTABLE CONSUMO</t>
  </si>
  <si>
    <t xml:space="preserve">         CATEGORIA C RIESGO APRECIABLE VIVIENDA</t>
  </si>
  <si>
    <t xml:space="preserve">         CATEGORIA C RIESGO APRECIABLE CONSUMO</t>
  </si>
  <si>
    <t xml:space="preserve">         CATEGORIA D RIESGO SIGNIFICATIVO VIVIENDA</t>
  </si>
  <si>
    <t xml:space="preserve">         CATEGORIA D RIESGO SIGNIFICATIVO CONSUMO</t>
  </si>
  <si>
    <t xml:space="preserve">         CATEGORIA E RIESGO INCOBRABILIDAD VIVIENDA</t>
  </si>
  <si>
    <t xml:space="preserve">         CATEGORIA E RIESGO INCOBRABILIDAD CONSUMO</t>
  </si>
  <si>
    <t xml:space="preserve">      CONVENIOS POR COBRAR</t>
  </si>
  <si>
    <t xml:space="preserve">         SERVICIOS MDICOS Y HOSPITALARIOS</t>
  </si>
  <si>
    <t xml:space="preserve">         SERVICIOS ODONTOLàGICOS</t>
  </si>
  <si>
    <t xml:space="preserve">         MEDICINA PREPAGADA</t>
  </si>
  <si>
    <t xml:space="preserve">         SERVICIOS FUNERARIOS</t>
  </si>
  <si>
    <t xml:space="preserve">         SEGURO VOLUNTARIO - VEHÖCULO</t>
  </si>
  <si>
    <t xml:space="preserve">         SEGURO OBLIGATORIO - SOAT</t>
  </si>
  <si>
    <t xml:space="preserve">         OTROS CONVENIOS</t>
  </si>
  <si>
    <t xml:space="preserve">         DETERIORO CONVENIOS POR COBRAR (CR)</t>
  </si>
  <si>
    <t xml:space="preserve">      PAGOS POR CUENTA DE CRDITOS A EMPLEADOS</t>
  </si>
  <si>
    <t xml:space="preserve">      DETERIORO PAGOS POR CUENTA DE  CRDITOS A EMPLEADOS (CR)</t>
  </si>
  <si>
    <t>Calificación</t>
  </si>
  <si>
    <t>Etiquetas de columna</t>
  </si>
  <si>
    <t>Total general</t>
  </si>
  <si>
    <t>*</t>
  </si>
  <si>
    <t>1- 2.500.000</t>
  </si>
  <si>
    <t>2.500.001 - 5.000.000</t>
  </si>
  <si>
    <t>5.000.001 - 10.000.000</t>
  </si>
  <si>
    <t>10.000.001 - 15.000.000</t>
  </si>
  <si>
    <t>15.000.001 - 20.000.000</t>
  </si>
  <si>
    <t>&gt; 63.000.000</t>
  </si>
  <si>
    <t>20.000.001 - 63.000.000</t>
  </si>
  <si>
    <t>Rango de Saldos</t>
  </si>
  <si>
    <t>R. Saldos</t>
  </si>
  <si>
    <t>Clasif</t>
  </si>
  <si>
    <t>Etiquetas de fila</t>
  </si>
  <si>
    <t>No Créditos</t>
  </si>
  <si>
    <t>% No Créditos</t>
  </si>
  <si>
    <t>Vr Cartera</t>
  </si>
  <si>
    <t>% Vr Cartera</t>
  </si>
  <si>
    <t>Mora</t>
  </si>
  <si>
    <t>Al día</t>
  </si>
  <si>
    <t>Reest</t>
  </si>
  <si>
    <t>Reestructurado</t>
  </si>
  <si>
    <t>Calif / No Créditos</t>
  </si>
  <si>
    <t>No Cr Reestructurados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</si>
</sst>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41" formatCode="_-* #,##0_-;\-* #,##0_-;_-* &quot;-&quot;_-;_-@_-"/>
    <numFmt numFmtId="164" formatCode="dd\-mmm\-yyyy"/>
    <numFmt numFmtId="165" formatCode="dd\-mmm\-yy"/>
    <numFmt numFmtId="166" formatCode="_-* #,##0.00_-;\-* #,##0.00_-;_-* &quot;-&quot;_-;_-@_-"/>
    <numFmt numFmtId="167" formatCode="&quot;$&quot;\ #,##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rebuchet MS"/>
      <family val="2"/>
    </font>
    <font>
      <sz val="11"/>
      <color theme="1"/>
      <name val="Trebuchet MS"/>
      <family val="2"/>
    </font>
    <font>
      <sz val="11"/>
      <color rgb="FFFF0000"/>
      <name val="Trebuchet MS"/>
      <family val="2"/>
    </font>
    <font>
      <b/>
      <sz val="11"/>
      <color rgb="FFFF0000"/>
      <name val="Trebuchet MS"/>
      <family val="2"/>
    </font>
    <font>
      <sz val="10"/>
      <color rgb="FFFF0000"/>
      <name val="Trebuchet MS"/>
      <family val="2"/>
    </font>
    <font>
      <sz val="10"/>
      <color theme="1"/>
      <name val="Trebuchet MS"/>
      <family val="2"/>
    </font>
    <font>
      <b/>
      <sz val="10"/>
      <color rgb="FFFF0000"/>
      <name val="Trebuchet MS"/>
      <family val="2"/>
    </font>
    <font>
      <b/>
      <sz val="10"/>
      <color theme="1"/>
      <name val="Trebuchet MS"/>
      <family val="2"/>
    </font>
    <font>
      <b/>
      <sz val="11"/>
      <color rgb="FFFF000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0"/>
      <color theme="1"/>
      <name val="Arial Narrow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5">
    <xf numFmtId="0" fontId="0" fillId="0" borderId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16" fillId="33" borderId="0" xfId="0" applyFont="1" applyFill="1"/>
    <xf numFmtId="0" fontId="13" fillId="34" borderId="0" xfId="0" applyFont="1" applyFill="1" applyAlignment="1">
      <alignment horizontal="center"/>
    </xf>
    <xf numFmtId="164" fontId="16" fillId="0" borderId="0" xfId="0" applyNumberFormat="1" applyFont="1"/>
    <xf numFmtId="0" fontId="18" fillId="33" borderId="0" xfId="0" applyFont="1" applyFill="1"/>
    <xf numFmtId="0" fontId="18" fillId="33" borderId="0" xfId="0" applyFont="1" applyFill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0" fontId="18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26" fillId="33" borderId="0" xfId="0" applyFont="1" applyFill="1" applyAlignment="1">
      <alignment horizontal="center"/>
    </xf>
    <xf numFmtId="41" fontId="0" fillId="0" borderId="0" xfId="1" applyFont="1"/>
    <xf numFmtId="0" fontId="0" fillId="0" borderId="0" xfId="0" applyFont="1"/>
    <xf numFmtId="0" fontId="0" fillId="0" borderId="0" xfId="0" applyFont="1" applyAlignment="1">
      <alignment horizontal="left"/>
    </xf>
    <xf numFmtId="0" fontId="28" fillId="0" borderId="0" xfId="0" applyFont="1" applyBorder="1" applyAlignment="1">
      <alignment horizontal="left" vertical="center"/>
    </xf>
    <xf numFmtId="165" fontId="0" fillId="0" borderId="0" xfId="0" applyNumberFormat="1"/>
    <xf numFmtId="165" fontId="16" fillId="33" borderId="0" xfId="0" applyNumberFormat="1" applyFont="1" applyFill="1"/>
    <xf numFmtId="166" fontId="0" fillId="0" borderId="0" xfId="1" applyNumberFormat="1" applyFont="1"/>
    <xf numFmtId="166" fontId="16" fillId="33" borderId="0" xfId="1" applyNumberFormat="1" applyFont="1" applyFill="1"/>
    <xf numFmtId="42" fontId="0" fillId="0" borderId="0" xfId="43" applyFont="1"/>
    <xf numFmtId="42" fontId="16" fillId="33" borderId="0" xfId="43" applyFont="1" applyFill="1"/>
    <xf numFmtId="0" fontId="27" fillId="0" borderId="0" xfId="0" pivotButton="1" applyFont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3" fontId="27" fillId="0" borderId="0" xfId="0" applyNumberFormat="1" applyFont="1"/>
    <xf numFmtId="10" fontId="27" fillId="0" borderId="0" xfId="0" applyNumberFormat="1" applyFont="1"/>
    <xf numFmtId="167" fontId="27" fillId="0" borderId="0" xfId="0" applyNumberFormat="1" applyFont="1"/>
    <xf numFmtId="0" fontId="27" fillId="0" borderId="0" xfId="0" applyFont="1"/>
    <xf numFmtId="0" fontId="27" fillId="0" borderId="0" xfId="0" pivotButton="1" applyFont="1"/>
    <xf numFmtId="167" fontId="27" fillId="0" borderId="0" xfId="0" applyNumberFormat="1" applyFont="1" applyAlignment="1">
      <alignment horizontal="center"/>
    </xf>
    <xf numFmtId="0" fontId="29" fillId="35" borderId="10" xfId="0" applyFont="1" applyFill="1" applyBorder="1" applyAlignment="1">
      <alignment horizontal="center"/>
    </xf>
    <xf numFmtId="10" fontId="0" fillId="0" borderId="0" xfId="44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16" fillId="33" borderId="0" xfId="0" applyNumberFormat="1" applyFont="1" applyFill="1" applyAlignment="1">
      <alignment horizontal="center"/>
    </xf>
    <xf numFmtId="3" fontId="27" fillId="0" borderId="0" xfId="0" applyNumberFormat="1" applyFont="1" applyAlignment="1">
      <alignment horizontal="center"/>
    </xf>
  </cellXfs>
  <cellStyles count="45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" xfId="1" builtinId="6"/>
    <cellStyle name="Moneda [0]" xfId="43" builtinId="7"/>
    <cellStyle name="Neutral" xfId="9" builtinId="28" customBuiltin="1"/>
    <cellStyle name="Normal" xfId="0" builtinId="0"/>
    <cellStyle name="Notas" xfId="16" builtinId="10" customBuiltin="1"/>
    <cellStyle name="Porcentaje" xfId="44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52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horizontal="center"/>
    </dxf>
    <dxf>
      <alignment horizontal="center"/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numFmt numFmtId="14" formatCode="0.00%"/>
    </dxf>
    <dxf>
      <alignment horizontal="center"/>
    </dxf>
    <dxf>
      <alignment horizontal="center"/>
    </dxf>
    <dxf>
      <numFmt numFmtId="3" formatCode="#,##0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name val="Arial Narrow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horizontal="center"/>
    </dxf>
    <dxf>
      <alignment horizontal="center"/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ctor Manuel Guevara Castro" refreshedDate="44391.006438773147" createdVersion="6" refreshedVersion="6" minRefreshableVersion="3" recordCount="759" xr:uid="{12A110D1-9EF3-4591-8500-0E0A00152075}">
  <cacheSource type="worksheet">
    <worksheetSource ref="A2:BH761" sheet="Cartera"/>
  </cacheSource>
  <cacheFields count="60">
    <cacheField name="TipoIden" numFmtId="0">
      <sharedItems/>
    </cacheField>
    <cacheField name="NIT" numFmtId="0">
      <sharedItems/>
    </cacheField>
    <cacheField name="CodigoContable" numFmtId="0">
      <sharedItems containsSemiMixedTypes="0" containsString="0" containsNumber="1" containsInteger="1" minValue="141205" maxValue="144225"/>
    </cacheField>
    <cacheField name="ModificacionesAlCredito" numFmtId="0">
      <sharedItems containsSemiMixedTypes="0" containsString="0" containsNumber="1" containsInteger="1" minValue="2" maxValue="4"/>
    </cacheField>
    <cacheField name="NroCredito" numFmtId="0">
      <sharedItems containsSemiMixedTypes="0" containsString="0" containsNumber="1" containsInteger="1" minValue="12585" maxValue="550003203"/>
    </cacheField>
    <cacheField name="FechaDesembolsoInicial" numFmtId="165">
      <sharedItems containsSemiMixedTypes="0" containsNonDate="0" containsDate="1" containsString="0" minDate="2015-08-04T00:00:00" maxDate="2021-04-01T00:00:00"/>
    </cacheField>
    <cacheField name="FechaVencimiento" numFmtId="165">
      <sharedItems containsSemiMixedTypes="0" containsNonDate="0" containsDate="1" containsString="0" minDate="2018-08-25T00:00:00" maxDate="2034-11-23T00:00:00"/>
    </cacheField>
    <cacheField name="Morosidad" numFmtId="0">
      <sharedItems containsSemiMixedTypes="0" containsString="0" containsNumber="1" containsInteger="1" minValue="0" maxValue="1102"/>
    </cacheField>
    <cacheField name="TipoCuota" numFmtId="0">
      <sharedItems containsSemiMixedTypes="0" containsString="0" containsNumber="1" containsInteger="1" minValue="1" maxValue="2"/>
    </cacheField>
    <cacheField name="AlturaCuota" numFmtId="0">
      <sharedItems containsSemiMixedTypes="0" containsString="0" containsNumber="1" containsInteger="1" minValue="0" maxValue="67"/>
    </cacheField>
    <cacheField name="Amortizacion" numFmtId="0">
      <sharedItems containsSemiMixedTypes="0" containsString="0" containsNumber="1" containsInteger="1" minValue="30" maxValue="30"/>
    </cacheField>
    <cacheField name="Modalidad" numFmtId="0">
      <sharedItems containsSemiMixedTypes="0" containsString="0" containsNumber="1" containsInteger="1" minValue="2" maxValue="2"/>
    </cacheField>
    <cacheField name="TasaIntereNominal" numFmtId="166">
      <sharedItems containsSemiMixedTypes="0" containsString="0" containsNumber="1" minValue="10.45" maxValue="23.432207999999999"/>
    </cacheField>
    <cacheField name="TasaInteresEfectiva" numFmtId="166">
      <sharedItems containsSemiMixedTypes="0" containsString="0" containsNumber="1" minValue="10.965329000000001" maxValue="26.12"/>
    </cacheField>
    <cacheField name="ValorPrestamo" numFmtId="42">
      <sharedItems containsSemiMixedTypes="0" containsString="0" containsNumber="1" containsInteger="1" minValue="7640" maxValue="123624988"/>
    </cacheField>
    <cacheField name="ValorCuotaFija" numFmtId="42">
      <sharedItems containsSemiMixedTypes="0" containsString="0" containsNumber="1" containsInteger="1" minValue="852" maxValue="2281797"/>
    </cacheField>
    <cacheField name="SaldoCapital" numFmtId="42">
      <sharedItems containsSemiMixedTypes="0" containsString="0" containsNumber="1" minValue="1651" maxValue="120000000"/>
    </cacheField>
    <cacheField name="SaldoIntereses" numFmtId="42">
      <sharedItems containsSemiMixedTypes="0" containsString="0" containsNumber="1" containsInteger="1" minValue="0" maxValue="12210271"/>
    </cacheField>
    <cacheField name="OtrosSaldos" numFmtId="0">
      <sharedItems containsSemiMixedTypes="0" containsString="0" containsNumber="1" containsInteger="1" minValue="0" maxValue="0"/>
    </cacheField>
    <cacheField name="Garantia" numFmtId="0">
      <sharedItems containsSemiMixedTypes="0" containsString="0" containsNumber="1" containsInteger="1" minValue="0" maxValue="120000000"/>
    </cacheField>
    <cacheField name="FechaAvaluo" numFmtId="0">
      <sharedItems containsNonDate="0" containsString="0" containsBlank="1"/>
    </cacheField>
    <cacheField name="Provision" numFmtId="42">
      <sharedItems containsSemiMixedTypes="0" containsString="0" containsNumber="1" containsInteger="1" minValue="0" maxValue="115170442"/>
    </cacheField>
    <cacheField name="ProvisionInteres" numFmtId="42">
      <sharedItems containsSemiMixedTypes="0" containsString="0" containsNumber="1" containsInteger="1" minValue="0" maxValue="11076696"/>
    </cacheField>
    <cacheField name="Contingencia" numFmtId="42">
      <sharedItems containsSemiMixedTypes="0" containsString="0" containsNumber="1" containsInteger="1" minValue="0" maxValue="8581184"/>
    </cacheField>
    <cacheField name="ValosCuotasExtra" numFmtId="0">
      <sharedItems containsNonDate="0" containsString="0" containsBlank="1"/>
    </cacheField>
    <cacheField name="MesesCuotaExtra" numFmtId="0">
      <sharedItems containsNonDate="0" containsString="0" containsBlank="1"/>
    </cacheField>
    <cacheField name="fechaultimopago" numFmtId="165">
      <sharedItems containsSemiMixedTypes="0" containsNonDate="0" containsDate="1" containsString="0" minDate="2019-09-09T00:00:00" maxDate="2021-04-01T00:00:00"/>
    </cacheField>
    <cacheField name="clasegarantia" numFmtId="0">
      <sharedItems containsSemiMixedTypes="0" containsString="0" containsNumber="1" containsInteger="1" minValue="1" maxValue="7"/>
    </cacheField>
    <cacheField name="destinocredito" numFmtId="0">
      <sharedItems/>
    </cacheField>
    <cacheField name="CodOficina" numFmtId="0">
      <sharedItems containsSemiMixedTypes="0" containsString="0" containsNumber="1" containsInteger="1" minValue="1" maxValue="1"/>
    </cacheField>
    <cacheField name="AmortiCapital" numFmtId="0">
      <sharedItems containsSemiMixedTypes="0" containsString="0" containsNumber="1" containsInteger="1" minValue="30" maxValue="180"/>
    </cacheField>
    <cacheField name="ValorMora" numFmtId="42">
      <sharedItems containsSemiMixedTypes="0" containsString="0" containsNumber="1" containsInteger="1" minValue="0" maxValue="7790805"/>
    </cacheField>
    <cacheField name="TipoVivienda" numFmtId="0">
      <sharedItems containsNonDate="0" containsString="0" containsBlank="1"/>
    </cacheField>
    <cacheField name="VIS" numFmtId="0">
      <sharedItems containsNonDate="0" containsString="0" containsBlank="1"/>
    </cacheField>
    <cacheField name="RangoTipo" numFmtId="0">
      <sharedItems containsNonDate="0" containsString="0" containsBlank="1"/>
    </cacheField>
    <cacheField name="EntidadRedescuento" numFmtId="0">
      <sharedItems containsNonDate="0" containsString="0" containsBlank="1"/>
    </cacheField>
    <cacheField name="MargenRedescuento" numFmtId="0">
      <sharedItems containsNonDate="0" containsString="0" containsBlank="1"/>
    </cacheField>
    <cacheField name="Subsidio" numFmtId="0">
      <sharedItems containsNonDate="0" containsString="0" containsBlank="1"/>
    </cacheField>
    <cacheField name="Desembolso" numFmtId="0">
      <sharedItems containsSemiMixedTypes="0" containsString="0" containsNumber="1" containsInteger="1" minValue="1" maxValue="1"/>
    </cacheField>
    <cacheField name="Moneda" numFmtId="0">
      <sharedItems containsSemiMixedTypes="0" containsString="0" containsNumber="1" containsInteger="1" minValue="1" maxValue="1"/>
    </cacheField>
    <cacheField name="FechaReestructuracion" numFmtId="0">
      <sharedItems containsString="0" containsBlank="1" containsNumber="1" containsInteger="1" minValue="42809" maxValue="44286"/>
    </cacheField>
    <cacheField name="CategoriaReestr" numFmtId="0">
      <sharedItems containsBlank="1"/>
    </cacheField>
    <cacheField name="AportesSociales" numFmtId="42">
      <sharedItems containsSemiMixedTypes="0" containsString="0" containsNumber="1" containsInteger="1" minValue="0" maxValue="13937038"/>
    </cacheField>
    <cacheField name="LineaCredEntidad" numFmtId="0">
      <sharedItems/>
    </cacheField>
    <cacheField name="NumModificaciones" numFmtId="0">
      <sharedItems containsSemiMixedTypes="0" containsString="0" containsNumber="1" containsInteger="1" minValue="0" maxValue="1"/>
    </cacheField>
    <cacheField name="Estadocredito" numFmtId="0">
      <sharedItems containsSemiMixedTypes="0" containsString="0" containsNumber="1" containsInteger="1" minValue="0" maxValue="2"/>
    </cacheField>
    <cacheField name="NITPatronal" numFmtId="0">
      <sharedItems containsString="0" containsBlank="1" containsNumber="1" containsInteger="1" minValue="1" maxValue="890806974"/>
    </cacheField>
    <cacheField name="NombrePatronal" numFmtId="0">
      <sharedItems containsBlank="1"/>
    </cacheField>
    <cacheField name="MODCREDCE1120" numFmtId="0">
      <sharedItems containsSemiMixedTypes="0" containsString="0" containsNumber="1" containsInteger="1" minValue="1" maxValue="5"/>
    </cacheField>
    <cacheField name="TIPOMODCE1120" numFmtId="0">
      <sharedItems containsString="0" containsBlank="1" containsNumber="1" containsInteger="1" minValue="1" maxValue="2"/>
    </cacheField>
    <cacheField name="FECHAMODCE1120" numFmtId="0">
      <sharedItems containsString="0" containsBlank="1" containsNumber="1" containsInteger="1" minValue="44013" maxValue="44013"/>
    </cacheField>
    <cacheField name="CALIFANTEMODCE1120" numFmtId="0">
      <sharedItems containsBlank="1"/>
    </cacheField>
    <cacheField name="PERIOGRACIA" numFmtId="0">
      <sharedItems containsNonDate="0" containsString="0" containsBlank="1"/>
    </cacheField>
    <cacheField name="TARJCREDCUPROT" numFmtId="0">
      <sharedItems containsSemiMixedTypes="0" containsString="0" containsNumber="1" containsInteger="1" minValue="1" maxValue="2"/>
    </cacheField>
    <cacheField name="ENTOTORGARANT" numFmtId="0">
      <sharedItems containsSemiMixedTypes="0" containsString="0" containsNumber="1" containsInteger="1" minValue="7" maxValue="7"/>
    </cacheField>
    <cacheField name="MODCREDCE1720" numFmtId="0">
      <sharedItems containsSemiMixedTypes="0" containsString="0" containsNumber="1" containsInteger="1" minValue="1" maxValue="2"/>
    </cacheField>
    <cacheField name="FECHA" numFmtId="164">
      <sharedItems containsSemiMixedTypes="0" containsNonDate="0" containsDate="1" containsString="0" minDate="2021-03-31T00:00:00" maxDate="2021-04-01T00:00:00"/>
    </cacheField>
    <cacheField name="Calificación" numFmtId="0">
      <sharedItems/>
    </cacheField>
    <cacheField name="Clasif" numFmtId="0">
      <sharedItems/>
    </cacheField>
    <cacheField name="R. Saldos" numFmtId="0">
      <sharedItems count="7">
        <s v="2.500.001 - 5.000.000"/>
        <s v="1- 2.500.000"/>
        <s v="5.000.001 - 10.000.000"/>
        <s v="15.000.001 - 20.000.000"/>
        <s v="10.000.001 - 15.000.000"/>
        <s v="20.000.001 - 63.000.000"/>
        <s v="&gt; 63.000.0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ctor Manuel Guevara Castro" refreshedDate="44391.013779629633" createdVersion="6" refreshedVersion="6" minRefreshableVersion="3" recordCount="759" xr:uid="{97E05D9A-E49C-4EAA-AAB3-00E0997EFF8C}">
  <cacheSource type="worksheet">
    <worksheetSource ref="A2:BI761" sheet="Cartera"/>
  </cacheSource>
  <cacheFields count="61">
    <cacheField name="TipoIden" numFmtId="0">
      <sharedItems/>
    </cacheField>
    <cacheField name="NIT" numFmtId="0">
      <sharedItems/>
    </cacheField>
    <cacheField name="CodigoContable" numFmtId="0">
      <sharedItems containsSemiMixedTypes="0" containsString="0" containsNumber="1" containsInteger="1" minValue="141205" maxValue="144225"/>
    </cacheField>
    <cacheField name="ModificacionesAlCredito" numFmtId="0">
      <sharedItems containsSemiMixedTypes="0" containsString="0" containsNumber="1" containsInteger="1" minValue="2" maxValue="4"/>
    </cacheField>
    <cacheField name="NroCredito" numFmtId="0">
      <sharedItems containsSemiMixedTypes="0" containsString="0" containsNumber="1" containsInteger="1" minValue="12585" maxValue="550003203"/>
    </cacheField>
    <cacheField name="FechaDesembolsoInicial" numFmtId="165">
      <sharedItems containsSemiMixedTypes="0" containsNonDate="0" containsDate="1" containsString="0" minDate="2015-08-04T00:00:00" maxDate="2021-04-01T00:00:00"/>
    </cacheField>
    <cacheField name="FechaVencimiento" numFmtId="165">
      <sharedItems containsSemiMixedTypes="0" containsNonDate="0" containsDate="1" containsString="0" minDate="2018-08-25T00:00:00" maxDate="2034-11-23T00:00:00"/>
    </cacheField>
    <cacheField name="Morosidad" numFmtId="0">
      <sharedItems containsSemiMixedTypes="0" containsString="0" containsNumber="1" containsInteger="1" minValue="0" maxValue="1102"/>
    </cacheField>
    <cacheField name="TipoCuota" numFmtId="0">
      <sharedItems containsSemiMixedTypes="0" containsString="0" containsNumber="1" containsInteger="1" minValue="1" maxValue="2"/>
    </cacheField>
    <cacheField name="AlturaCuota" numFmtId="0">
      <sharedItems containsSemiMixedTypes="0" containsString="0" containsNumber="1" containsInteger="1" minValue="0" maxValue="67"/>
    </cacheField>
    <cacheField name="Amortizacion" numFmtId="0">
      <sharedItems containsSemiMixedTypes="0" containsString="0" containsNumber="1" containsInteger="1" minValue="30" maxValue="30"/>
    </cacheField>
    <cacheField name="Modalidad" numFmtId="0">
      <sharedItems containsSemiMixedTypes="0" containsString="0" containsNumber="1" containsInteger="1" minValue="2" maxValue="2"/>
    </cacheField>
    <cacheField name="TasaIntereNominal" numFmtId="166">
      <sharedItems containsSemiMixedTypes="0" containsString="0" containsNumber="1" minValue="10.45" maxValue="23.432207999999999"/>
    </cacheField>
    <cacheField name="TasaInteresEfectiva" numFmtId="166">
      <sharedItems containsSemiMixedTypes="0" containsString="0" containsNumber="1" minValue="10.965329000000001" maxValue="26.12"/>
    </cacheField>
    <cacheField name="ValorPrestamo" numFmtId="42">
      <sharedItems containsSemiMixedTypes="0" containsString="0" containsNumber="1" containsInteger="1" minValue="7640" maxValue="123624988"/>
    </cacheField>
    <cacheField name="ValorCuotaFija" numFmtId="42">
      <sharedItems containsSemiMixedTypes="0" containsString="0" containsNumber="1" containsInteger="1" minValue="852" maxValue="2281797"/>
    </cacheField>
    <cacheField name="SaldoCapital" numFmtId="42">
      <sharedItems containsSemiMixedTypes="0" containsString="0" containsNumber="1" minValue="1651" maxValue="120000000"/>
    </cacheField>
    <cacheField name="SaldoIntereses" numFmtId="42">
      <sharedItems containsSemiMixedTypes="0" containsString="0" containsNumber="1" containsInteger="1" minValue="0" maxValue="12210271"/>
    </cacheField>
    <cacheField name="OtrosSaldos" numFmtId="0">
      <sharedItems containsSemiMixedTypes="0" containsString="0" containsNumber="1" containsInteger="1" minValue="0" maxValue="0"/>
    </cacheField>
    <cacheField name="Garantia" numFmtId="0">
      <sharedItems containsSemiMixedTypes="0" containsString="0" containsNumber="1" containsInteger="1" minValue="0" maxValue="120000000"/>
    </cacheField>
    <cacheField name="FechaAvaluo" numFmtId="0">
      <sharedItems containsNonDate="0" containsString="0" containsBlank="1"/>
    </cacheField>
    <cacheField name="Provision" numFmtId="42">
      <sharedItems containsSemiMixedTypes="0" containsString="0" containsNumber="1" containsInteger="1" minValue="0" maxValue="115170442"/>
    </cacheField>
    <cacheField name="ProvisionInteres" numFmtId="42">
      <sharedItems containsSemiMixedTypes="0" containsString="0" containsNumber="1" containsInteger="1" minValue="0" maxValue="11076696"/>
    </cacheField>
    <cacheField name="Contingencia" numFmtId="42">
      <sharedItems containsSemiMixedTypes="0" containsString="0" containsNumber="1" containsInteger="1" minValue="0" maxValue="8581184"/>
    </cacheField>
    <cacheField name="ValosCuotasExtra" numFmtId="0">
      <sharedItems containsNonDate="0" containsString="0" containsBlank="1"/>
    </cacheField>
    <cacheField name="MesesCuotaExtra" numFmtId="0">
      <sharedItems containsNonDate="0" containsString="0" containsBlank="1"/>
    </cacheField>
    <cacheField name="fechaultimopago" numFmtId="165">
      <sharedItems containsSemiMixedTypes="0" containsNonDate="0" containsDate="1" containsString="0" minDate="2019-09-09T00:00:00" maxDate="2021-04-01T00:00:00"/>
    </cacheField>
    <cacheField name="clasegarantia" numFmtId="0">
      <sharedItems containsSemiMixedTypes="0" containsString="0" containsNumber="1" containsInteger="1" minValue="1" maxValue="7"/>
    </cacheField>
    <cacheField name="destinocredito" numFmtId="0">
      <sharedItems/>
    </cacheField>
    <cacheField name="CodOficina" numFmtId="0">
      <sharedItems containsSemiMixedTypes="0" containsString="0" containsNumber="1" containsInteger="1" minValue="1" maxValue="1"/>
    </cacheField>
    <cacheField name="AmortiCapital" numFmtId="0">
      <sharedItems containsSemiMixedTypes="0" containsString="0" containsNumber="1" containsInteger="1" minValue="30" maxValue="180"/>
    </cacheField>
    <cacheField name="ValorMora" numFmtId="42">
      <sharedItems containsSemiMixedTypes="0" containsString="0" containsNumber="1" containsInteger="1" minValue="0" maxValue="7790805"/>
    </cacheField>
    <cacheField name="TipoVivienda" numFmtId="0">
      <sharedItems containsNonDate="0" containsString="0" containsBlank="1"/>
    </cacheField>
    <cacheField name="VIS" numFmtId="0">
      <sharedItems containsNonDate="0" containsString="0" containsBlank="1"/>
    </cacheField>
    <cacheField name="RangoTipo" numFmtId="0">
      <sharedItems containsNonDate="0" containsString="0" containsBlank="1"/>
    </cacheField>
    <cacheField name="EntidadRedescuento" numFmtId="0">
      <sharedItems containsNonDate="0" containsString="0" containsBlank="1"/>
    </cacheField>
    <cacheField name="MargenRedescuento" numFmtId="0">
      <sharedItems containsNonDate="0" containsString="0" containsBlank="1"/>
    </cacheField>
    <cacheField name="Subsidio" numFmtId="0">
      <sharedItems containsNonDate="0" containsString="0" containsBlank="1"/>
    </cacheField>
    <cacheField name="Desembolso" numFmtId="0">
      <sharedItems containsSemiMixedTypes="0" containsString="0" containsNumber="1" containsInteger="1" minValue="1" maxValue="1"/>
    </cacheField>
    <cacheField name="Moneda" numFmtId="0">
      <sharedItems containsSemiMixedTypes="0" containsString="0" containsNumber="1" containsInteger="1" minValue="1" maxValue="1"/>
    </cacheField>
    <cacheField name="FechaReestructuracion" numFmtId="0">
      <sharedItems containsString="0" containsBlank="1" containsNumber="1" containsInteger="1" minValue="42809" maxValue="44286"/>
    </cacheField>
    <cacheField name="CategoriaReestr" numFmtId="0">
      <sharedItems containsBlank="1"/>
    </cacheField>
    <cacheField name="AportesSociales" numFmtId="42">
      <sharedItems containsSemiMixedTypes="0" containsString="0" containsNumber="1" containsInteger="1" minValue="0" maxValue="13937038"/>
    </cacheField>
    <cacheField name="LineaCredEntidad" numFmtId="0">
      <sharedItems/>
    </cacheField>
    <cacheField name="NumModificaciones" numFmtId="0">
      <sharedItems containsSemiMixedTypes="0" containsString="0" containsNumber="1" containsInteger="1" minValue="0" maxValue="1"/>
    </cacheField>
    <cacheField name="Estadocredito" numFmtId="0">
      <sharedItems containsSemiMixedTypes="0" containsString="0" containsNumber="1" containsInteger="1" minValue="0" maxValue="2"/>
    </cacheField>
    <cacheField name="NITPatronal" numFmtId="0">
      <sharedItems containsString="0" containsBlank="1" containsNumber="1" containsInteger="1" minValue="1" maxValue="890806974"/>
    </cacheField>
    <cacheField name="NombrePatronal" numFmtId="0">
      <sharedItems containsBlank="1"/>
    </cacheField>
    <cacheField name="MODCREDCE1120" numFmtId="0">
      <sharedItems containsSemiMixedTypes="0" containsString="0" containsNumber="1" containsInteger="1" minValue="1" maxValue="5"/>
    </cacheField>
    <cacheField name="TIPOMODCE1120" numFmtId="0">
      <sharedItems containsString="0" containsBlank="1" containsNumber="1" containsInteger="1" minValue="1" maxValue="2"/>
    </cacheField>
    <cacheField name="FECHAMODCE1120" numFmtId="0">
      <sharedItems containsString="0" containsBlank="1" containsNumber="1" containsInteger="1" minValue="44013" maxValue="44013"/>
    </cacheField>
    <cacheField name="CALIFANTEMODCE1120" numFmtId="0">
      <sharedItems containsBlank="1"/>
    </cacheField>
    <cacheField name="PERIOGRACIA" numFmtId="0">
      <sharedItems containsNonDate="0" containsString="0" containsBlank="1"/>
    </cacheField>
    <cacheField name="TARJCREDCUPROT" numFmtId="0">
      <sharedItems containsSemiMixedTypes="0" containsString="0" containsNumber="1" containsInteger="1" minValue="1" maxValue="2"/>
    </cacheField>
    <cacheField name="ENTOTORGARANT" numFmtId="0">
      <sharedItems containsSemiMixedTypes="0" containsString="0" containsNumber="1" containsInteger="1" minValue="7" maxValue="7"/>
    </cacheField>
    <cacheField name="MODCREDCE1720" numFmtId="0">
      <sharedItems containsSemiMixedTypes="0" containsString="0" containsNumber="1" containsInteger="1" minValue="1" maxValue="2"/>
    </cacheField>
    <cacheField name="FECHA" numFmtId="164">
      <sharedItems containsSemiMixedTypes="0" containsNonDate="0" containsDate="1" containsString="0" minDate="2021-03-31T00:00:00" maxDate="2021-04-01T00:00:00"/>
    </cacheField>
    <cacheField name="Calificación" numFmtId="0">
      <sharedItems/>
    </cacheField>
    <cacheField name="Clasif" numFmtId="0">
      <sharedItems/>
    </cacheField>
    <cacheField name="R. Saldos" numFmtId="0">
      <sharedItems count="7">
        <s v="2.500.001 - 5.000.000"/>
        <s v="1- 2.500.000"/>
        <s v="5.000.001 - 10.000.000"/>
        <s v="15.000.001 - 20.000.000"/>
        <s v="10.000.001 - 15.000.000"/>
        <s v="20.000.001 - 63.000.000"/>
        <s v="&gt; 63.000.000"/>
      </sharedItems>
    </cacheField>
    <cacheField name="Mora" numFmtId="0">
      <sharedItems count="2">
        <s v="Al día"/>
        <s v="Mora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ctor Manuel Guevara Castro" refreshedDate="44391.017724074074" createdVersion="6" refreshedVersion="6" minRefreshableVersion="3" recordCount="759" xr:uid="{6731D173-0C5A-4CB7-ABED-5C636C65139C}">
  <cacheSource type="worksheet">
    <worksheetSource ref="A2:BJ761" sheet="Cartera"/>
  </cacheSource>
  <cacheFields count="62">
    <cacheField name="TipoIden" numFmtId="0">
      <sharedItems/>
    </cacheField>
    <cacheField name="NIT" numFmtId="0">
      <sharedItems/>
    </cacheField>
    <cacheField name="CodigoContable" numFmtId="0">
      <sharedItems containsSemiMixedTypes="0" containsString="0" containsNumber="1" containsInteger="1" minValue="141205" maxValue="144225"/>
    </cacheField>
    <cacheField name="ModificacionesAlCredito" numFmtId="0">
      <sharedItems containsSemiMixedTypes="0" containsString="0" containsNumber="1" containsInteger="1" minValue="2" maxValue="4"/>
    </cacheField>
    <cacheField name="NroCredito" numFmtId="0">
      <sharedItems containsSemiMixedTypes="0" containsString="0" containsNumber="1" containsInteger="1" minValue="12585" maxValue="550003203"/>
    </cacheField>
    <cacheField name="FechaDesembolsoInicial" numFmtId="165">
      <sharedItems containsSemiMixedTypes="0" containsNonDate="0" containsDate="1" containsString="0" minDate="2015-08-04T00:00:00" maxDate="2021-04-01T00:00:00"/>
    </cacheField>
    <cacheField name="FechaVencimiento" numFmtId="165">
      <sharedItems containsSemiMixedTypes="0" containsNonDate="0" containsDate="1" containsString="0" minDate="2018-08-25T00:00:00" maxDate="2034-11-23T00:00:00"/>
    </cacheField>
    <cacheField name="Morosidad" numFmtId="0">
      <sharedItems containsSemiMixedTypes="0" containsString="0" containsNumber="1" containsInteger="1" minValue="0" maxValue="1102"/>
    </cacheField>
    <cacheField name="TipoCuota" numFmtId="0">
      <sharedItems containsSemiMixedTypes="0" containsString="0" containsNumber="1" containsInteger="1" minValue="1" maxValue="2"/>
    </cacheField>
    <cacheField name="AlturaCuota" numFmtId="0">
      <sharedItems containsSemiMixedTypes="0" containsString="0" containsNumber="1" containsInteger="1" minValue="0" maxValue="67"/>
    </cacheField>
    <cacheField name="Amortizacion" numFmtId="0">
      <sharedItems containsSemiMixedTypes="0" containsString="0" containsNumber="1" containsInteger="1" minValue="30" maxValue="30"/>
    </cacheField>
    <cacheField name="Modalidad" numFmtId="0">
      <sharedItems containsSemiMixedTypes="0" containsString="0" containsNumber="1" containsInteger="1" minValue="2" maxValue="2"/>
    </cacheField>
    <cacheField name="TasaIntereNominal" numFmtId="166">
      <sharedItems containsSemiMixedTypes="0" containsString="0" containsNumber="1" minValue="10.45" maxValue="23.432207999999999"/>
    </cacheField>
    <cacheField name="TasaInteresEfectiva" numFmtId="166">
      <sharedItems containsSemiMixedTypes="0" containsString="0" containsNumber="1" minValue="10.965329000000001" maxValue="26.12"/>
    </cacheField>
    <cacheField name="ValorPrestamo" numFmtId="42">
      <sharedItems containsSemiMixedTypes="0" containsString="0" containsNumber="1" containsInteger="1" minValue="7640" maxValue="123624988"/>
    </cacheField>
    <cacheField name="ValorCuotaFija" numFmtId="42">
      <sharedItems containsSemiMixedTypes="0" containsString="0" containsNumber="1" containsInteger="1" minValue="852" maxValue="2281797"/>
    </cacheField>
    <cacheField name="SaldoCapital" numFmtId="42">
      <sharedItems containsSemiMixedTypes="0" containsString="0" containsNumber="1" minValue="1651" maxValue="120000000"/>
    </cacheField>
    <cacheField name="SaldoIntereses" numFmtId="42">
      <sharedItems containsSemiMixedTypes="0" containsString="0" containsNumber="1" containsInteger="1" minValue="0" maxValue="12210271"/>
    </cacheField>
    <cacheField name="OtrosSaldos" numFmtId="0">
      <sharedItems containsSemiMixedTypes="0" containsString="0" containsNumber="1" containsInteger="1" minValue="0" maxValue="0"/>
    </cacheField>
    <cacheField name="Garantia" numFmtId="0">
      <sharedItems containsSemiMixedTypes="0" containsString="0" containsNumber="1" containsInteger="1" minValue="0" maxValue="120000000"/>
    </cacheField>
    <cacheField name="FechaAvaluo" numFmtId="0">
      <sharedItems containsNonDate="0" containsString="0" containsBlank="1"/>
    </cacheField>
    <cacheField name="Provision" numFmtId="42">
      <sharedItems containsSemiMixedTypes="0" containsString="0" containsNumber="1" containsInteger="1" minValue="0" maxValue="115170442"/>
    </cacheField>
    <cacheField name="ProvisionInteres" numFmtId="42">
      <sharedItems containsSemiMixedTypes="0" containsString="0" containsNumber="1" containsInteger="1" minValue="0" maxValue="11076696"/>
    </cacheField>
    <cacheField name="Contingencia" numFmtId="42">
      <sharedItems containsSemiMixedTypes="0" containsString="0" containsNumber="1" containsInteger="1" minValue="0" maxValue="8581184"/>
    </cacheField>
    <cacheField name="ValosCuotasExtra" numFmtId="0">
      <sharedItems containsNonDate="0" containsString="0" containsBlank="1"/>
    </cacheField>
    <cacheField name="MesesCuotaExtra" numFmtId="0">
      <sharedItems containsNonDate="0" containsString="0" containsBlank="1"/>
    </cacheField>
    <cacheField name="fechaultimopago" numFmtId="165">
      <sharedItems containsSemiMixedTypes="0" containsNonDate="0" containsDate="1" containsString="0" minDate="2019-09-09T00:00:00" maxDate="2021-04-01T00:00:00"/>
    </cacheField>
    <cacheField name="clasegarantia" numFmtId="0">
      <sharedItems containsSemiMixedTypes="0" containsString="0" containsNumber="1" containsInteger="1" minValue="1" maxValue="7"/>
    </cacheField>
    <cacheField name="destinocredito" numFmtId="0">
      <sharedItems/>
    </cacheField>
    <cacheField name="CodOficina" numFmtId="0">
      <sharedItems containsSemiMixedTypes="0" containsString="0" containsNumber="1" containsInteger="1" minValue="1" maxValue="1"/>
    </cacheField>
    <cacheField name="AmortiCapital" numFmtId="0">
      <sharedItems containsSemiMixedTypes="0" containsString="0" containsNumber="1" containsInteger="1" minValue="30" maxValue="180"/>
    </cacheField>
    <cacheField name="ValorMora" numFmtId="42">
      <sharedItems containsSemiMixedTypes="0" containsString="0" containsNumber="1" containsInteger="1" minValue="0" maxValue="7790805"/>
    </cacheField>
    <cacheField name="TipoVivienda" numFmtId="0">
      <sharedItems containsNonDate="0" containsString="0" containsBlank="1"/>
    </cacheField>
    <cacheField name="VIS" numFmtId="0">
      <sharedItems containsNonDate="0" containsString="0" containsBlank="1"/>
    </cacheField>
    <cacheField name="RangoTipo" numFmtId="0">
      <sharedItems containsNonDate="0" containsString="0" containsBlank="1"/>
    </cacheField>
    <cacheField name="EntidadRedescuento" numFmtId="0">
      <sharedItems containsNonDate="0" containsString="0" containsBlank="1"/>
    </cacheField>
    <cacheField name="MargenRedescuento" numFmtId="0">
      <sharedItems containsNonDate="0" containsString="0" containsBlank="1"/>
    </cacheField>
    <cacheField name="Subsidio" numFmtId="0">
      <sharedItems containsNonDate="0" containsString="0" containsBlank="1"/>
    </cacheField>
    <cacheField name="Desembolso" numFmtId="0">
      <sharedItems containsSemiMixedTypes="0" containsString="0" containsNumber="1" containsInteger="1" minValue="1" maxValue="1"/>
    </cacheField>
    <cacheField name="Moneda" numFmtId="0">
      <sharedItems containsSemiMixedTypes="0" containsString="0" containsNumber="1" containsInteger="1" minValue="1" maxValue="1"/>
    </cacheField>
    <cacheField name="FechaReestructuracion" numFmtId="165">
      <sharedItems containsNonDate="0" containsDate="1" containsString="0" containsBlank="1" minDate="2017-03-15T00:00:00" maxDate="2021-04-01T00:00:00"/>
    </cacheField>
    <cacheField name="CategoriaReestr" numFmtId="165">
      <sharedItems containsBlank="1"/>
    </cacheField>
    <cacheField name="AportesSociales" numFmtId="42">
      <sharedItems containsSemiMixedTypes="0" containsString="0" containsNumber="1" containsInteger="1" minValue="0" maxValue="13937038"/>
    </cacheField>
    <cacheField name="LineaCredEntidad" numFmtId="0">
      <sharedItems/>
    </cacheField>
    <cacheField name="NumModificaciones" numFmtId="0">
      <sharedItems containsSemiMixedTypes="0" containsString="0" containsNumber="1" containsInteger="1" minValue="0" maxValue="1"/>
    </cacheField>
    <cacheField name="Estadocredito" numFmtId="0">
      <sharedItems containsSemiMixedTypes="0" containsString="0" containsNumber="1" containsInteger="1" minValue="0" maxValue="2"/>
    </cacheField>
    <cacheField name="NITPatronal" numFmtId="0">
      <sharedItems containsString="0" containsBlank="1" containsNumber="1" containsInteger="1" minValue="1" maxValue="890806974"/>
    </cacheField>
    <cacheField name="NombrePatronal" numFmtId="0">
      <sharedItems containsBlank="1"/>
    </cacheField>
    <cacheField name="MODCREDCE1120" numFmtId="0">
      <sharedItems containsSemiMixedTypes="0" containsString="0" containsNumber="1" containsInteger="1" minValue="1" maxValue="5"/>
    </cacheField>
    <cacheField name="TIPOMODCE1120" numFmtId="0">
      <sharedItems containsString="0" containsBlank="1" containsNumber="1" containsInteger="1" minValue="1" maxValue="2"/>
    </cacheField>
    <cacheField name="FECHAMODCE1120" numFmtId="0">
      <sharedItems containsString="0" containsBlank="1" containsNumber="1" containsInteger="1" minValue="44013" maxValue="44013"/>
    </cacheField>
    <cacheField name="CALIFANTEMODCE1120" numFmtId="0">
      <sharedItems containsBlank="1"/>
    </cacheField>
    <cacheField name="PERIOGRACIA" numFmtId="0">
      <sharedItems containsNonDate="0" containsString="0" containsBlank="1"/>
    </cacheField>
    <cacheField name="TARJCREDCUPROT" numFmtId="0">
      <sharedItems containsSemiMixedTypes="0" containsString="0" containsNumber="1" containsInteger="1" minValue="1" maxValue="2"/>
    </cacheField>
    <cacheField name="ENTOTORGARANT" numFmtId="0">
      <sharedItems containsSemiMixedTypes="0" containsString="0" containsNumber="1" containsInteger="1" minValue="7" maxValue="7"/>
    </cacheField>
    <cacheField name="MODCREDCE1720" numFmtId="0">
      <sharedItems containsSemiMixedTypes="0" containsString="0" containsNumber="1" containsInteger="1" minValue="1" maxValue="2"/>
    </cacheField>
    <cacheField name="FECHA" numFmtId="164">
      <sharedItems containsSemiMixedTypes="0" containsNonDate="0" containsDate="1" containsString="0" minDate="2021-03-31T00:00:00" maxDate="2021-04-01T00:00:00"/>
    </cacheField>
    <cacheField name="Calificación" numFmtId="0">
      <sharedItems count="5">
        <s v="A"/>
        <s v="B"/>
        <s v="C"/>
        <s v="D"/>
        <s v="E"/>
      </sharedItems>
    </cacheField>
    <cacheField name="Clasif" numFmtId="0">
      <sharedItems/>
    </cacheField>
    <cacheField name="R. Saldos" numFmtId="0">
      <sharedItems count="7">
        <s v="2.500.001 - 5.000.000"/>
        <s v="1- 2.500.000"/>
        <s v="5.000.001 - 10.000.000"/>
        <s v="15.000.001 - 20.000.000"/>
        <s v="10.000.001 - 15.000.000"/>
        <s v="20.000.001 - 63.000.000"/>
        <s v="&gt; 63.000.000"/>
      </sharedItems>
    </cacheField>
    <cacheField name="Mora" numFmtId="0">
      <sharedItems count="2">
        <s v="Al día"/>
        <s v="Mora"/>
      </sharedItems>
    </cacheField>
    <cacheField name="Reest" numFmtId="0">
      <sharedItems count="2">
        <s v="-"/>
        <s v="Reestructurad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59">
  <r>
    <s v="C"/>
    <s v="*"/>
    <n v="144205"/>
    <n v="4"/>
    <n v="19593"/>
    <d v="2019-11-29T00:00:00"/>
    <d v="2022-07-15T00:00:00"/>
    <n v="0"/>
    <n v="1"/>
    <n v="15"/>
    <n v="30"/>
    <n v="2"/>
    <n v="20.88"/>
    <n v="22.998778999999999"/>
    <n v="5000000"/>
    <n v="210048"/>
    <n v="2905531"/>
    <n v="252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5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983"/>
    <d v="2020-07-01T00:00:00"/>
    <d v="2021-11-09T00:00:00"/>
    <n v="21"/>
    <n v="1"/>
    <n v="7"/>
    <n v="30"/>
    <n v="2"/>
    <n v="20.92"/>
    <n v="23.047146000000001"/>
    <n v="2985655"/>
    <n v="215448"/>
    <n v="1605028"/>
    <n v="19503"/>
    <n v="0"/>
    <n v="0"/>
    <m/>
    <n v="0"/>
    <n v="0"/>
    <n v="0"/>
    <m/>
    <m/>
    <d v="2021-03-24T00:00:00"/>
    <n v="1"/>
    <s v="O"/>
    <n v="1"/>
    <n v="30"/>
    <n v="9163"/>
    <m/>
    <m/>
    <m/>
    <m/>
    <m/>
    <m/>
    <n v="1"/>
    <n v="1"/>
    <m/>
    <m/>
    <n v="3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0217"/>
    <d v="2020-06-12T00:00:00"/>
    <d v="2022-12-15T00:00:00"/>
    <n v="0"/>
    <n v="1"/>
    <n v="11"/>
    <n v="30"/>
    <n v="2"/>
    <n v="23.42"/>
    <n v="26.104899"/>
    <n v="5000000"/>
    <n v="221769"/>
    <n v="3389668"/>
    <n v="3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9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25"/>
    <n v="4"/>
    <n v="16833"/>
    <d v="2018-05-17T00:00:00"/>
    <d v="2021-06-15T00:00:00"/>
    <n v="495"/>
    <n v="1"/>
    <n v="16"/>
    <n v="30"/>
    <n v="2"/>
    <n v="22.74"/>
    <n v="25.266368"/>
    <n v="15000000"/>
    <n v="578615"/>
    <n v="9413526"/>
    <n v="410970"/>
    <n v="0"/>
    <n v="0"/>
    <m/>
    <n v="9413526"/>
    <n v="410970"/>
    <n v="2762080"/>
    <m/>
    <m/>
    <d v="2021-03-08T00:00:00"/>
    <n v="1"/>
    <s v="O"/>
    <n v="1"/>
    <n v="30"/>
    <n v="7741449"/>
    <m/>
    <m/>
    <m/>
    <m/>
    <m/>
    <m/>
    <n v="1"/>
    <n v="1"/>
    <m/>
    <m/>
    <n v="494000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19640"/>
    <d v="2020-07-01T00:00:00"/>
    <d v="2022-10-08T00:00:00"/>
    <n v="0"/>
    <n v="1"/>
    <n v="8"/>
    <n v="30"/>
    <n v="2"/>
    <n v="20.95"/>
    <n v="23.083431999999998"/>
    <n v="4473720"/>
    <n v="209218"/>
    <n v="3356715"/>
    <n v="42966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565"/>
    <d v="2020-09-09T00:00:00"/>
    <d v="2024-02-03T00:00:00"/>
    <n v="0"/>
    <n v="1"/>
    <n v="7"/>
    <n v="30"/>
    <n v="2"/>
    <n v="19.32"/>
    <n v="21.126010999999998"/>
    <n v="5000000"/>
    <n v="170510"/>
    <n v="424138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065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214"/>
    <d v="2020-07-01T00:00:00"/>
    <d v="2022-10-14T00:00:00"/>
    <n v="0"/>
    <n v="1"/>
    <n v="8"/>
    <n v="30"/>
    <n v="2"/>
    <n v="23.43"/>
    <n v="26.117269"/>
    <n v="7593026"/>
    <n v="364508"/>
    <n v="5740035"/>
    <n v="5833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1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20"/>
    <n v="4"/>
    <n v="19206"/>
    <d v="2019-08-30T00:00:00"/>
    <d v="2021-11-05T00:00:00"/>
    <n v="145"/>
    <n v="1"/>
    <n v="13"/>
    <n v="30"/>
    <n v="2"/>
    <n v="21.01"/>
    <n v="23.156034999999999"/>
    <n v="6000000"/>
    <n v="289246"/>
    <n v="3299915"/>
    <n v="161390"/>
    <n v="0"/>
    <n v="0"/>
    <m/>
    <n v="659983"/>
    <n v="161390"/>
    <n v="135372"/>
    <m/>
    <m/>
    <d v="2021-03-03T00:00:00"/>
    <n v="1"/>
    <s v="O"/>
    <n v="1"/>
    <n v="30"/>
    <n v="1158110"/>
    <m/>
    <m/>
    <m/>
    <m/>
    <m/>
    <m/>
    <n v="1"/>
    <n v="1"/>
    <m/>
    <m/>
    <n v="593000"/>
    <s v="LINEA CONSUMO"/>
    <n v="0"/>
    <n v="2"/>
    <m/>
    <m/>
    <n v="5"/>
    <m/>
    <m/>
    <m/>
    <m/>
    <n v="1"/>
    <n v="7"/>
    <n v="2"/>
    <d v="2021-03-31T00:00:00"/>
    <s v="D"/>
    <s v="Consumo"/>
    <x v="0"/>
  </r>
  <r>
    <s v="C"/>
    <s v="*"/>
    <n v="144220"/>
    <n v="4"/>
    <n v="19365"/>
    <d v="2020-07-01T00:00:00"/>
    <d v="2022-09-05T00:00:00"/>
    <n v="115"/>
    <n v="1"/>
    <n v="4"/>
    <n v="30"/>
    <n v="2"/>
    <n v="23.33"/>
    <n v="25.993621999999998"/>
    <n v="2687300"/>
    <n v="132653"/>
    <n v="2356169"/>
    <n v="148752"/>
    <n v="0"/>
    <n v="0"/>
    <m/>
    <n v="471234"/>
    <n v="148752"/>
    <n v="80181"/>
    <m/>
    <m/>
    <d v="2021-02-26T00:00:00"/>
    <n v="1"/>
    <s v="O"/>
    <n v="1"/>
    <n v="30"/>
    <n v="357634"/>
    <m/>
    <m/>
    <m/>
    <m/>
    <m/>
    <m/>
    <n v="1"/>
    <n v="1"/>
    <m/>
    <m/>
    <n v="438000"/>
    <s v="LINEA CONSUMO"/>
    <n v="0"/>
    <n v="2"/>
    <m/>
    <m/>
    <n v="1"/>
    <n v="2"/>
    <n v="44013"/>
    <s v="A"/>
    <m/>
    <n v="1"/>
    <n v="7"/>
    <n v="2"/>
    <d v="2021-03-31T00:00:00"/>
    <s v="D"/>
    <s v="Consumo"/>
    <x v="1"/>
  </r>
  <r>
    <s v="C"/>
    <s v="*"/>
    <n v="144205"/>
    <n v="4"/>
    <n v="19146"/>
    <d v="2019-08-27T00:00:00"/>
    <d v="2022-09-15T00:00:00"/>
    <n v="0"/>
    <n v="1"/>
    <n v="18"/>
    <n v="30"/>
    <n v="2"/>
    <n v="17.41"/>
    <n v="18.868676000000001"/>
    <n v="29900000"/>
    <n v="1072128"/>
    <n v="16798707"/>
    <n v="17060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5729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8262"/>
    <d v="2020-07-01T00:00:00"/>
    <d v="2021-12-07T00:00:00"/>
    <n v="0"/>
    <n v="1"/>
    <n v="8"/>
    <n v="30"/>
    <n v="2"/>
    <n v="21.03"/>
    <n v="23.180243999999998"/>
    <n v="3289201"/>
    <n v="225411"/>
    <n v="1861784"/>
    <n v="25024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0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15"/>
    <n v="4"/>
    <n v="17329"/>
    <d v="2018-08-17T00:00:00"/>
    <d v="2021-07-01T00:00:00"/>
    <n v="59"/>
    <n v="1"/>
    <n v="28"/>
    <n v="30"/>
    <n v="2"/>
    <n v="10.45"/>
    <n v="10.965329000000001"/>
    <n v="7400000"/>
    <n v="252395"/>
    <n v="1323624"/>
    <n v="32861"/>
    <n v="0"/>
    <n v="0"/>
    <m/>
    <n v="132362"/>
    <n v="32861"/>
    <n v="6390"/>
    <m/>
    <m/>
    <d v="2021-03-26T00:00:00"/>
    <n v="1"/>
    <s v="O"/>
    <n v="1"/>
    <n v="30"/>
    <n v="335646"/>
    <m/>
    <m/>
    <m/>
    <m/>
    <m/>
    <m/>
    <n v="1"/>
    <n v="1"/>
    <m/>
    <m/>
    <n v="515203"/>
    <s v="LINEA CONSUMO"/>
    <n v="0"/>
    <n v="2"/>
    <m/>
    <m/>
    <n v="5"/>
    <m/>
    <m/>
    <m/>
    <m/>
    <n v="1"/>
    <n v="7"/>
    <n v="2"/>
    <d v="2021-03-31T00:00:00"/>
    <s v="C"/>
    <s v="Consumo"/>
    <x v="1"/>
  </r>
  <r>
    <s v="C"/>
    <s v="*"/>
    <n v="144215"/>
    <n v="4"/>
    <n v="17391"/>
    <d v="2018-09-06T00:00:00"/>
    <d v="2023-03-15T00:00:00"/>
    <n v="75"/>
    <n v="1"/>
    <n v="27"/>
    <n v="30"/>
    <n v="2"/>
    <n v="20.05"/>
    <n v="21.999092000000001"/>
    <n v="29900000"/>
    <n v="844870"/>
    <n v="18239613"/>
    <n v="678854"/>
    <n v="0"/>
    <n v="0"/>
    <m/>
    <n v="1823961"/>
    <n v="678854"/>
    <n v="154620"/>
    <m/>
    <m/>
    <d v="2021-02-26T00:00:00"/>
    <n v="1"/>
    <s v="O"/>
    <n v="1"/>
    <n v="30"/>
    <n v="1647583"/>
    <m/>
    <m/>
    <m/>
    <m/>
    <m/>
    <m/>
    <n v="1"/>
    <n v="1"/>
    <m/>
    <m/>
    <n v="7099526"/>
    <s v="LINEA CONSUMO"/>
    <n v="0"/>
    <n v="2"/>
    <m/>
    <m/>
    <n v="5"/>
    <m/>
    <m/>
    <m/>
    <m/>
    <n v="1"/>
    <n v="7"/>
    <n v="2"/>
    <d v="2021-03-31T00:00:00"/>
    <s v="C"/>
    <s v="Consumo"/>
    <x v="3"/>
  </r>
  <r>
    <s v="C"/>
    <s v="*"/>
    <n v="144205"/>
    <n v="4"/>
    <n v="15208"/>
    <d v="2017-06-07T00:00:00"/>
    <d v="2021-12-07T00:00:00"/>
    <n v="23"/>
    <n v="1"/>
    <n v="44"/>
    <n v="30"/>
    <n v="2"/>
    <n v="21.600000999999999"/>
    <n v="23.872053999999999"/>
    <n v="29900000"/>
    <n v="870325"/>
    <n v="7900205"/>
    <n v="238444"/>
    <n v="0"/>
    <n v="0"/>
    <m/>
    <n v="0"/>
    <n v="0"/>
    <n v="0"/>
    <m/>
    <m/>
    <d v="2021-03-30T00:00:00"/>
    <n v="1"/>
    <s v="O"/>
    <n v="1"/>
    <n v="30"/>
    <n v="728115"/>
    <m/>
    <m/>
    <m/>
    <m/>
    <m/>
    <m/>
    <n v="1"/>
    <n v="1"/>
    <m/>
    <m/>
    <n v="3036856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809"/>
    <d v="2020-07-01T00:00:00"/>
    <d v="2021-06-05T00:00:00"/>
    <n v="25"/>
    <n v="1"/>
    <n v="7"/>
    <n v="30"/>
    <n v="2"/>
    <n v="11.38"/>
    <n v="11.992730999999999"/>
    <n v="1092266"/>
    <n v="105036"/>
    <n v="309711"/>
    <n v="2573"/>
    <n v="0"/>
    <n v="0"/>
    <m/>
    <n v="0"/>
    <n v="0"/>
    <n v="0"/>
    <m/>
    <m/>
    <d v="2021-03-04T00:00:00"/>
    <n v="1"/>
    <s v="O"/>
    <n v="1"/>
    <n v="30"/>
    <n v="486"/>
    <m/>
    <m/>
    <m/>
    <m/>
    <m/>
    <m/>
    <n v="1"/>
    <n v="1"/>
    <m/>
    <m/>
    <n v="178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3"/>
    <n v="19826"/>
    <d v="2020-07-01T00:00:00"/>
    <d v="2023-05-15T00:00:00"/>
    <n v="0"/>
    <n v="1"/>
    <n v="8"/>
    <n v="30"/>
    <n v="2"/>
    <n v="20.98"/>
    <n v="23.119727999999999"/>
    <n v="7674275"/>
    <n v="301318"/>
    <n v="6252359"/>
    <n v="5081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13"/>
    <s v="A"/>
    <n v="1181559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577"/>
    <d v="2020-09-11T00:00:00"/>
    <d v="2022-09-30T00:00:00"/>
    <n v="0"/>
    <n v="1"/>
    <n v="6"/>
    <n v="30"/>
    <n v="2"/>
    <n v="11.42"/>
    <n v="12.037115999999999"/>
    <n v="1100000"/>
    <n v="51483"/>
    <n v="838407"/>
    <n v="3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8441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05"/>
    <d v="2020-07-30T00:00:00"/>
    <d v="2022-03-30T00:00:00"/>
    <n v="0"/>
    <n v="1"/>
    <n v="7"/>
    <n v="30"/>
    <n v="2"/>
    <n v="23.42"/>
    <n v="26.104899"/>
    <n v="2000000"/>
    <n v="121744"/>
    <n v="1386001"/>
    <n v="26344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0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488"/>
    <d v="2020-08-20T00:00:00"/>
    <d v="2023-06-15T00:00:00"/>
    <n v="0"/>
    <n v="1"/>
    <n v="6"/>
    <n v="30"/>
    <n v="2"/>
    <n v="11.42"/>
    <n v="12.037115999999999"/>
    <n v="2570000"/>
    <n v="91114"/>
    <n v="2151222"/>
    <n v="136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n v="44063"/>
    <s v="A"/>
    <n v="2813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7862"/>
    <d v="2018-11-30T00:00:00"/>
    <d v="2022-06-05T00:00:00"/>
    <n v="0"/>
    <n v="1"/>
    <n v="27"/>
    <n v="30"/>
    <n v="2"/>
    <n v="20.9"/>
    <n v="23.022960000000001"/>
    <n v="15000000"/>
    <n v="506521"/>
    <n v="6623136"/>
    <n v="9228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472208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751"/>
    <d v="2020-07-01T00:00:00"/>
    <d v="2022-06-15T00:00:00"/>
    <n v="15"/>
    <n v="1"/>
    <n v="7"/>
    <n v="30"/>
    <n v="2"/>
    <n v="20.97"/>
    <n v="23.107628999999999"/>
    <n v="7365056"/>
    <n v="391624"/>
    <n v="5128614"/>
    <n v="44811"/>
    <n v="0"/>
    <n v="0"/>
    <m/>
    <n v="0"/>
    <n v="0"/>
    <n v="0"/>
    <m/>
    <m/>
    <d v="2021-03-24T00:00:00"/>
    <n v="1"/>
    <s v="O"/>
    <n v="1"/>
    <n v="30"/>
    <n v="161"/>
    <m/>
    <m/>
    <m/>
    <m/>
    <m/>
    <m/>
    <n v="1"/>
    <n v="1"/>
    <m/>
    <m/>
    <n v="334352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383"/>
    <d v="2020-07-30T00:00:00"/>
    <d v="2023-12-15T00:00:00"/>
    <n v="0"/>
    <n v="1"/>
    <n v="7"/>
    <n v="30"/>
    <n v="2"/>
    <n v="19.320074000000002"/>
    <n v="21.126100000000001"/>
    <n v="5000000"/>
    <n v="170511"/>
    <n v="4338662"/>
    <n v="30803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553952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1354"/>
    <d v="2021-02-25T00:00:00"/>
    <d v="2024-01-28T00:00:00"/>
    <n v="0"/>
    <n v="1"/>
    <n v="1"/>
    <n v="30"/>
    <n v="2"/>
    <n v="21.02"/>
    <n v="23.168139"/>
    <n v="10000000"/>
    <n v="384610"/>
    <n v="97901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52"/>
    <s v="A"/>
    <n v="843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7973"/>
    <d v="2020-07-01T00:00:00"/>
    <d v="2023-08-15T00:00:00"/>
    <n v="0"/>
    <n v="1"/>
    <n v="8"/>
    <n v="30"/>
    <n v="2"/>
    <n v="20.92"/>
    <n v="23.047146000000001"/>
    <n v="20412925"/>
    <n v="753264"/>
    <n v="17032838"/>
    <n v="14817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12357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21123"/>
    <d v="2020-12-29T00:00:00"/>
    <d v="2023-06-30T00:00:00"/>
    <n v="0"/>
    <n v="1"/>
    <n v="2"/>
    <n v="30"/>
    <n v="2"/>
    <n v="11.42"/>
    <n v="12.037115999999999"/>
    <n v="1640000"/>
    <n v="63099"/>
    <n v="1544564"/>
    <n v="129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7143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301"/>
    <d v="2019-09-25T00:00:00"/>
    <d v="2022-10-15T00:00:00"/>
    <n v="0"/>
    <n v="1"/>
    <n v="17"/>
    <n v="30"/>
    <n v="2"/>
    <n v="20.94"/>
    <n v="23.071335999999999"/>
    <n v="14000000"/>
    <n v="527020"/>
    <n v="8424736"/>
    <n v="8330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914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550"/>
    <d v="2020-07-01T00:00:00"/>
    <d v="2022-09-15T00:00:00"/>
    <n v="0"/>
    <n v="1"/>
    <n v="8"/>
    <n v="30"/>
    <n v="2"/>
    <n v="21.08"/>
    <n v="23.240787000000001"/>
    <n v="6247162"/>
    <n v="301377"/>
    <n v="4610665"/>
    <n v="405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1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924"/>
    <d v="2020-11-13T00:00:00"/>
    <d v="2024-04-10T00:00:00"/>
    <n v="0"/>
    <n v="1"/>
    <n v="3"/>
    <n v="30"/>
    <n v="2"/>
    <n v="19.32"/>
    <n v="21.126010999999998"/>
    <n v="5000000"/>
    <n v="170510"/>
    <n v="4725599"/>
    <n v="46441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26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148"/>
    <d v="2020-07-01T00:00:00"/>
    <d v="2023-12-15T00:00:00"/>
    <n v="0"/>
    <n v="1"/>
    <n v="8"/>
    <n v="30"/>
    <n v="2"/>
    <n v="21.01"/>
    <n v="23.156034999999999"/>
    <n v="22516598"/>
    <n v="774277"/>
    <n v="19283226"/>
    <n v="164549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304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16037"/>
    <d v="2020-07-01T00:00:00"/>
    <d v="2021-10-15T00:00:00"/>
    <n v="0"/>
    <n v="1"/>
    <n v="8"/>
    <n v="30"/>
    <n v="2"/>
    <n v="20.900003999999999"/>
    <n v="23.022964999999999"/>
    <n v="8567727"/>
    <n v="653969"/>
    <n v="4274832"/>
    <n v="3370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6512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7349"/>
    <d v="2020-07-01T00:00:00"/>
    <d v="2022-02-15T00:00:00"/>
    <n v="15"/>
    <n v="1"/>
    <n v="7"/>
    <n v="30"/>
    <n v="2"/>
    <n v="20.05"/>
    <n v="21.999092000000001"/>
    <n v="9017444"/>
    <n v="557836"/>
    <n v="6020345"/>
    <n v="151318"/>
    <n v="0"/>
    <n v="0"/>
    <m/>
    <n v="0"/>
    <n v="0"/>
    <n v="0"/>
    <m/>
    <m/>
    <d v="2021-02-23T00:00:00"/>
    <n v="1"/>
    <s v="O"/>
    <n v="1"/>
    <n v="30"/>
    <n v="457243"/>
    <m/>
    <m/>
    <m/>
    <m/>
    <m/>
    <m/>
    <n v="1"/>
    <n v="1"/>
    <m/>
    <m/>
    <n v="176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15"/>
    <n v="4"/>
    <n v="16994"/>
    <d v="2018-06-14T00:00:00"/>
    <d v="2021-02-10T00:00:00"/>
    <n v="80"/>
    <n v="1"/>
    <n v="29"/>
    <n v="30"/>
    <n v="2"/>
    <n v="22.569998999999999"/>
    <n v="25.057534"/>
    <n v="10000000"/>
    <n v="428650"/>
    <n v="579211"/>
    <n v="19347"/>
    <n v="0"/>
    <n v="0"/>
    <m/>
    <n v="57921"/>
    <n v="19347"/>
    <n v="7500"/>
    <m/>
    <m/>
    <d v="2021-02-01T00:00:00"/>
    <n v="1"/>
    <s v="O"/>
    <n v="1"/>
    <n v="30"/>
    <n v="579211"/>
    <m/>
    <m/>
    <m/>
    <m/>
    <m/>
    <m/>
    <n v="1"/>
    <n v="1"/>
    <m/>
    <m/>
    <n v="504000"/>
    <s v="LINEA CONSUMO"/>
    <n v="0"/>
    <n v="0"/>
    <m/>
    <m/>
    <n v="5"/>
    <m/>
    <m/>
    <m/>
    <m/>
    <n v="1"/>
    <n v="7"/>
    <n v="2"/>
    <d v="2021-03-31T00:00:00"/>
    <s v="C"/>
    <s v="Consumo"/>
    <x v="1"/>
  </r>
  <r>
    <s v="C"/>
    <s v="*"/>
    <n v="144205"/>
    <n v="4"/>
    <n v="17230"/>
    <d v="2020-07-01T00:00:00"/>
    <d v="2022-07-15T00:00:00"/>
    <n v="15"/>
    <n v="1"/>
    <n v="7"/>
    <n v="30"/>
    <n v="2"/>
    <n v="20.150001"/>
    <n v="22.119140999999999"/>
    <n v="12656741"/>
    <n v="645103"/>
    <n v="9471836"/>
    <n v="239121"/>
    <n v="0"/>
    <n v="0"/>
    <m/>
    <n v="0"/>
    <n v="0"/>
    <n v="0"/>
    <m/>
    <m/>
    <d v="2021-02-18T00:00:00"/>
    <n v="1"/>
    <s v="O"/>
    <n v="1"/>
    <n v="30"/>
    <n v="486051"/>
    <m/>
    <m/>
    <m/>
    <m/>
    <m/>
    <m/>
    <n v="1"/>
    <n v="1"/>
    <m/>
    <m/>
    <n v="10863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948"/>
    <d v="2020-02-24T00:00:00"/>
    <d v="2021-05-10T00:00:00"/>
    <n v="0"/>
    <n v="1"/>
    <n v="12"/>
    <n v="30"/>
    <n v="2"/>
    <n v="11.47"/>
    <n v="12.092618999999999"/>
    <n v="1500000"/>
    <n v="114982"/>
    <n v="224261"/>
    <n v="12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0457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331"/>
    <d v="2020-07-21T00:00:00"/>
    <d v="2023-08-10T00:00:00"/>
    <n v="0"/>
    <n v="1"/>
    <n v="7"/>
    <n v="30"/>
    <n v="2"/>
    <n v="21.02"/>
    <n v="23.168139"/>
    <n v="8000000"/>
    <n v="301483"/>
    <n v="6809436"/>
    <n v="76469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33"/>
    <s v="A"/>
    <n v="1532062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497"/>
    <d v="2021-03-29T00:00:00"/>
    <d v="2023-01-15T00:00:00"/>
    <n v="0"/>
    <n v="1"/>
    <n v="0"/>
    <n v="30"/>
    <n v="2"/>
    <n v="11.420004"/>
    <n v="12.03712"/>
    <n v="2100000"/>
    <n v="110799"/>
    <n v="21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2481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73"/>
    <d v="2020-06-26T00:00:00"/>
    <d v="2022-07-05T00:00:00"/>
    <n v="25"/>
    <n v="1"/>
    <n v="7"/>
    <n v="30"/>
    <n v="2"/>
    <n v="21.02"/>
    <n v="23.168139"/>
    <n v="3500000"/>
    <n v="179884"/>
    <n v="2625055"/>
    <n v="79543"/>
    <n v="0"/>
    <n v="0"/>
    <m/>
    <n v="0"/>
    <n v="0"/>
    <n v="0"/>
    <m/>
    <m/>
    <d v="2021-03-31T00:00:00"/>
    <n v="1"/>
    <s v="O"/>
    <n v="1"/>
    <n v="30"/>
    <n v="133904"/>
    <m/>
    <m/>
    <m/>
    <m/>
    <m/>
    <m/>
    <n v="1"/>
    <n v="1"/>
    <m/>
    <m/>
    <n v="2796619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094"/>
    <d v="2019-08-15T00:00:00"/>
    <d v="2022-06-05T00:00:00"/>
    <n v="25"/>
    <n v="1"/>
    <n v="17"/>
    <n v="30"/>
    <n v="2"/>
    <n v="21.01"/>
    <n v="23.156034999999999"/>
    <n v="12000000"/>
    <n v="481834"/>
    <n v="6673209"/>
    <n v="190456"/>
    <n v="0"/>
    <n v="0"/>
    <m/>
    <n v="0"/>
    <n v="0"/>
    <n v="0"/>
    <m/>
    <m/>
    <d v="2021-03-25T00:00:00"/>
    <n v="1"/>
    <s v="O"/>
    <n v="1"/>
    <n v="30"/>
    <n v="365011"/>
    <m/>
    <m/>
    <m/>
    <m/>
    <m/>
    <m/>
    <n v="1"/>
    <n v="1"/>
    <m/>
    <m/>
    <n v="1086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1257"/>
    <d v="2021-01-29T00:00:00"/>
    <d v="2025-02-15T00:00:00"/>
    <n v="15"/>
    <n v="1"/>
    <n v="0"/>
    <n v="30"/>
    <n v="2"/>
    <n v="21.02"/>
    <n v="23.168139"/>
    <n v="8000000"/>
    <n v="247812"/>
    <n v="8000000"/>
    <n v="210300"/>
    <n v="0"/>
    <n v="0"/>
    <m/>
    <n v="0"/>
    <n v="0"/>
    <n v="0"/>
    <m/>
    <m/>
    <d v="2021-02-15T00:00:00"/>
    <n v="1"/>
    <s v="O"/>
    <n v="1"/>
    <n v="30"/>
    <n v="107666"/>
    <m/>
    <m/>
    <m/>
    <m/>
    <m/>
    <m/>
    <n v="1"/>
    <n v="1"/>
    <n v="44225"/>
    <s v="A"/>
    <n v="1787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105"/>
    <n v="4"/>
    <n v="19420"/>
    <d v="2019-10-25T00:00:00"/>
    <d v="2023-01-05T00:00:00"/>
    <n v="0"/>
    <n v="1"/>
    <n v="16"/>
    <n v="30"/>
    <n v="2"/>
    <n v="20.93"/>
    <n v="23.059239999999999"/>
    <n v="5000000"/>
    <n v="181068"/>
    <n v="3276114"/>
    <n v="5334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700000"/>
    <s v="LINEA CONSUMO"/>
    <n v="0"/>
    <n v="0"/>
    <n v="1"/>
    <s v="VARIOS  - -"/>
    <n v="5"/>
    <m/>
    <m/>
    <m/>
    <m/>
    <n v="1"/>
    <n v="7"/>
    <n v="2"/>
    <d v="2021-03-31T00:00:00"/>
    <s v="A"/>
    <s v="Consumo"/>
    <x v="0"/>
  </r>
  <r>
    <s v="C"/>
    <s v="*"/>
    <n v="144205"/>
    <n v="4"/>
    <n v="18975"/>
    <d v="2019-07-19T00:00:00"/>
    <d v="2021-09-15T00:00:00"/>
    <n v="0"/>
    <n v="1"/>
    <n v="19"/>
    <n v="30"/>
    <n v="2"/>
    <n v="21.02"/>
    <n v="23.168139"/>
    <n v="5300000"/>
    <n v="263619"/>
    <n v="1462225"/>
    <n v="14518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2602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6894"/>
    <d v="2020-07-01T00:00:00"/>
    <d v="2021-10-15T00:00:00"/>
    <n v="0"/>
    <n v="1"/>
    <n v="8"/>
    <n v="30"/>
    <n v="2"/>
    <n v="20.34"/>
    <n v="22.347531"/>
    <n v="7141945"/>
    <n v="543222"/>
    <n v="3311351"/>
    <n v="336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179675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283"/>
    <d v="2019-09-20T00:00:00"/>
    <d v="2023-02-15T00:00:00"/>
    <n v="15"/>
    <n v="1"/>
    <n v="16"/>
    <n v="30"/>
    <n v="2"/>
    <n v="20.94"/>
    <n v="23.071335999999999"/>
    <n v="19900000"/>
    <n v="695322"/>
    <n v="13212084"/>
    <n v="114120"/>
    <n v="0"/>
    <n v="0"/>
    <m/>
    <n v="0"/>
    <n v="0"/>
    <n v="0"/>
    <m/>
    <m/>
    <d v="2021-03-30T00:00:00"/>
    <n v="1"/>
    <s v="O"/>
    <n v="1"/>
    <n v="30"/>
    <n v="131940"/>
    <m/>
    <m/>
    <m/>
    <m/>
    <m/>
    <m/>
    <n v="1"/>
    <n v="1"/>
    <m/>
    <m/>
    <n v="2673213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720"/>
    <d v="2019-12-27T00:00:00"/>
    <d v="2023-10-10T00:00:00"/>
    <n v="0"/>
    <n v="1"/>
    <n v="14"/>
    <n v="30"/>
    <n v="2"/>
    <n v="20.95"/>
    <n v="23.083431999999998"/>
    <n v="19900000"/>
    <n v="642106"/>
    <n v="15199704"/>
    <n v="16805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1525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10"/>
    <n v="4"/>
    <n v="19654"/>
    <d v="2020-07-01T00:00:00"/>
    <d v="2022-06-05T00:00:00"/>
    <n v="55"/>
    <n v="1"/>
    <n v="6"/>
    <n v="30"/>
    <n v="2"/>
    <n v="20.95"/>
    <n v="23.083431999999998"/>
    <n v="4067007"/>
    <n v="216216"/>
    <n v="3048554"/>
    <n v="97297"/>
    <n v="0"/>
    <n v="0"/>
    <m/>
    <n v="30486"/>
    <n v="0"/>
    <n v="0"/>
    <m/>
    <m/>
    <d v="2021-02-24T00:00:00"/>
    <n v="1"/>
    <s v="O"/>
    <n v="1"/>
    <n v="30"/>
    <n v="216774"/>
    <m/>
    <m/>
    <m/>
    <m/>
    <m/>
    <m/>
    <n v="1"/>
    <n v="1"/>
    <m/>
    <m/>
    <n v="1330500"/>
    <s v="LINEA CONSUMO"/>
    <n v="0"/>
    <n v="2"/>
    <m/>
    <m/>
    <n v="1"/>
    <n v="2"/>
    <n v="44013"/>
    <s v="A"/>
    <m/>
    <n v="1"/>
    <n v="7"/>
    <n v="2"/>
    <d v="2021-03-31T00:00:00"/>
    <s v="B"/>
    <s v="Consumo"/>
    <x v="0"/>
  </r>
  <r>
    <s v="C"/>
    <s v="*"/>
    <n v="144205"/>
    <n v="4"/>
    <n v="18684"/>
    <d v="2020-07-01T00:00:00"/>
    <d v="2023-01-05T00:00:00"/>
    <n v="25"/>
    <n v="1"/>
    <n v="7"/>
    <n v="30"/>
    <n v="2"/>
    <n v="20.97"/>
    <n v="23.107628999999999"/>
    <n v="6851881"/>
    <n v="295417"/>
    <n v="5434827"/>
    <n v="421202"/>
    <n v="0"/>
    <n v="0"/>
    <m/>
    <n v="0"/>
    <n v="0"/>
    <n v="0"/>
    <m/>
    <m/>
    <d v="2020-11-17T00:00:00"/>
    <n v="1"/>
    <s v="O"/>
    <n v="1"/>
    <n v="30"/>
    <n v="77415"/>
    <m/>
    <m/>
    <m/>
    <m/>
    <m/>
    <m/>
    <n v="1"/>
    <n v="1"/>
    <m/>
    <m/>
    <n v="104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109"/>
    <d v="2020-04-30T00:00:00"/>
    <d v="2021-11-15T00:00:00"/>
    <n v="0"/>
    <n v="1"/>
    <n v="11"/>
    <n v="30"/>
    <n v="2"/>
    <n v="23.31"/>
    <n v="25.968906"/>
    <n v="2200000"/>
    <n v="146004"/>
    <n v="851796"/>
    <n v="607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70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878"/>
    <d v="2020-11-09T00:00:00"/>
    <d v="2023-11-20T00:00:00"/>
    <n v="0"/>
    <n v="1"/>
    <n v="3"/>
    <n v="30"/>
    <n v="2"/>
    <n v="21.02"/>
    <n v="23.168139"/>
    <n v="6000000"/>
    <n v="226112"/>
    <n v="5503131"/>
    <n v="3213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91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327"/>
    <d v="2021-02-17T00:00:00"/>
    <d v="2024-02-28T00:00:00"/>
    <n v="0"/>
    <n v="1"/>
    <n v="0"/>
    <n v="30"/>
    <n v="2"/>
    <n v="21.02"/>
    <n v="23.168139"/>
    <n v="7000000"/>
    <n v="263797"/>
    <n v="7000000"/>
    <n v="12261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3785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307"/>
    <d v="2020-07-13T00:00:00"/>
    <d v="2023-11-15T00:00:00"/>
    <n v="0"/>
    <n v="1"/>
    <n v="8"/>
    <n v="30"/>
    <n v="2"/>
    <n v="19.320074000000002"/>
    <n v="21.126100000000001"/>
    <n v="5000000"/>
    <n v="170511"/>
    <n v="4197524"/>
    <n v="6083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426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424"/>
    <d v="2020-07-31T00:00:00"/>
    <d v="2021-08-15T00:00:00"/>
    <n v="0"/>
    <n v="1"/>
    <n v="7"/>
    <n v="30"/>
    <n v="2"/>
    <n v="21.02"/>
    <n v="23.168139"/>
    <n v="3600000"/>
    <n v="335244"/>
    <n v="1591614"/>
    <n v="287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n v="44043"/>
    <s v="A"/>
    <n v="1756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65"/>
    <d v="2021-03-23T00:00:00"/>
    <d v="2023-05-30T00:00:00"/>
    <n v="0"/>
    <n v="1"/>
    <n v="0"/>
    <n v="30"/>
    <n v="2"/>
    <n v="22.619997999999999"/>
    <n v="25.118919999999999"/>
    <n v="3000000"/>
    <n v="147023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832"/>
    <d v="2020-10-29T00:00:00"/>
    <d v="2022-10-30T00:00:00"/>
    <n v="0"/>
    <n v="1"/>
    <n v="22"/>
    <n v="30"/>
    <n v="2"/>
    <n v="23.42"/>
    <n v="26.104899"/>
    <n v="2000000"/>
    <n v="105164"/>
    <n v="176659"/>
    <n v="57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48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15"/>
    <n v="4"/>
    <n v="15068"/>
    <d v="2017-05-12T00:00:00"/>
    <d v="2021-05-16T00:00:00"/>
    <n v="74"/>
    <n v="1"/>
    <n v="43"/>
    <n v="30"/>
    <n v="2"/>
    <n v="22.14"/>
    <n v="24.530735"/>
    <n v="6000000"/>
    <n v="189493"/>
    <n v="882983"/>
    <n v="32315"/>
    <n v="0"/>
    <n v="0"/>
    <m/>
    <n v="88298"/>
    <n v="32315"/>
    <n v="7816"/>
    <m/>
    <m/>
    <d v="2021-03-17T00:00:00"/>
    <n v="1"/>
    <s v="O"/>
    <n v="1"/>
    <n v="30"/>
    <n v="514233"/>
    <m/>
    <m/>
    <m/>
    <m/>
    <m/>
    <m/>
    <n v="1"/>
    <n v="1"/>
    <m/>
    <m/>
    <n v="434000"/>
    <s v="LINEA CONSUMO"/>
    <n v="0"/>
    <n v="2"/>
    <m/>
    <m/>
    <n v="5"/>
    <m/>
    <m/>
    <m/>
    <m/>
    <n v="1"/>
    <n v="7"/>
    <n v="2"/>
    <d v="2021-03-31T00:00:00"/>
    <s v="C"/>
    <s v="Consumo"/>
    <x v="1"/>
  </r>
  <r>
    <s v="C"/>
    <s v="*"/>
    <n v="144215"/>
    <n v="4"/>
    <n v="17601"/>
    <d v="2018-10-10T00:00:00"/>
    <d v="2022-04-10T00:00:00"/>
    <n v="80"/>
    <n v="1"/>
    <n v="26"/>
    <n v="30"/>
    <n v="2"/>
    <n v="16.37"/>
    <n v="17.655830000000002"/>
    <n v="15000000"/>
    <n v="471538"/>
    <n v="6535071"/>
    <n v="221047"/>
    <n v="0"/>
    <n v="0"/>
    <m/>
    <n v="653507"/>
    <n v="221047"/>
    <n v="165215"/>
    <m/>
    <m/>
    <d v="2021-03-24T00:00:00"/>
    <n v="1"/>
    <s v="O"/>
    <n v="1"/>
    <n v="30"/>
    <n v="952595"/>
    <m/>
    <m/>
    <m/>
    <m/>
    <m/>
    <m/>
    <n v="1"/>
    <n v="1"/>
    <m/>
    <m/>
    <n v="0"/>
    <s v="LINEA CONSUMO"/>
    <n v="0"/>
    <n v="2"/>
    <m/>
    <m/>
    <n v="5"/>
    <m/>
    <m/>
    <m/>
    <m/>
    <n v="1"/>
    <n v="7"/>
    <n v="2"/>
    <d v="2021-03-31T00:00:00"/>
    <s v="C"/>
    <s v="Consumo"/>
    <x v="2"/>
  </r>
  <r>
    <s v="C"/>
    <s v="*"/>
    <n v="144205"/>
    <n v="4"/>
    <n v="19716"/>
    <d v="2019-12-27T00:00:00"/>
    <d v="2022-05-05T00:00:00"/>
    <n v="0"/>
    <n v="1"/>
    <n v="14"/>
    <n v="30"/>
    <n v="2"/>
    <n v="23.35"/>
    <n v="26.018343000000002"/>
    <n v="4000000"/>
    <n v="186642"/>
    <n v="2265529"/>
    <n v="3819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5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646"/>
    <d v="2019-05-08T00:00:00"/>
    <d v="2021-05-15T00:00:00"/>
    <n v="0"/>
    <n v="1"/>
    <n v="22"/>
    <n v="30"/>
    <n v="2"/>
    <n v="17.37"/>
    <n v="18.821816999999999"/>
    <n v="5000000"/>
    <n v="248101"/>
    <n v="485635"/>
    <n v="338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57251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507"/>
    <d v="2019-11-13T00:00:00"/>
    <d v="2021-07-15T00:00:00"/>
    <n v="0"/>
    <n v="1"/>
    <n v="16"/>
    <n v="30"/>
    <n v="2"/>
    <n v="13.28"/>
    <n v="14.118883"/>
    <n v="1500000"/>
    <n v="84018"/>
    <n v="326987"/>
    <n v="1761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38548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155"/>
    <d v="2020-05-28T00:00:00"/>
    <d v="2023-10-15T00:00:00"/>
    <n v="0"/>
    <n v="1"/>
    <n v="9"/>
    <n v="30"/>
    <n v="2"/>
    <n v="19.320074000000002"/>
    <n v="21.126100000000001"/>
    <n v="5000000"/>
    <n v="170511"/>
    <n v="4128471"/>
    <n v="3767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3979"/>
    <s v="A"/>
    <n v="1005155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840"/>
    <d v="2020-10-30T00:00:00"/>
    <d v="2023-05-15T00:00:00"/>
    <n v="0"/>
    <n v="1"/>
    <n v="4"/>
    <n v="30"/>
    <n v="2"/>
    <n v="21.02"/>
    <n v="23.168139"/>
    <n v="6052304"/>
    <n v="261095"/>
    <n v="5404563"/>
    <n v="5365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4134"/>
    <s v="A"/>
    <n v="1315845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820"/>
    <d v="2020-10-28T00:00:00"/>
    <d v="2022-02-28T00:00:00"/>
    <n v="0"/>
    <n v="1"/>
    <n v="4"/>
    <n v="30"/>
    <n v="2"/>
    <n v="23.42"/>
    <n v="26.104899"/>
    <n v="2000000"/>
    <n v="146737"/>
    <n v="1556407"/>
    <n v="30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6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07"/>
    <d v="2020-07-30T00:00:00"/>
    <d v="2023-11-30T00:00:00"/>
    <n v="0"/>
    <n v="1"/>
    <n v="10"/>
    <n v="30"/>
    <n v="2"/>
    <n v="19.320074000000002"/>
    <n v="21.126100000000001"/>
    <n v="5000000"/>
    <n v="170511"/>
    <n v="4008511"/>
    <n v="2796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5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955"/>
    <d v="2020-07-01T00:00:00"/>
    <d v="2022-07-05T00:00:00"/>
    <n v="0"/>
    <n v="1"/>
    <n v="8"/>
    <n v="30"/>
    <n v="2"/>
    <n v="23.42"/>
    <n v="26.104899"/>
    <n v="8234539"/>
    <n v="432989"/>
    <n v="5901571"/>
    <n v="95931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95924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508"/>
    <d v="2019-11-13T00:00:00"/>
    <d v="2021-08-05T00:00:00"/>
    <n v="0"/>
    <n v="1"/>
    <n v="17"/>
    <n v="30"/>
    <n v="2"/>
    <n v="13.28"/>
    <n v="14.118883"/>
    <n v="3000000"/>
    <n v="168037"/>
    <n v="448670"/>
    <n v="1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3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188"/>
    <d v="2020-06-04T00:00:00"/>
    <d v="2023-10-15T00:00:00"/>
    <n v="0"/>
    <n v="1"/>
    <n v="8"/>
    <n v="30"/>
    <n v="2"/>
    <n v="19.320074000000002"/>
    <n v="21.126100000000001"/>
    <n v="5000000"/>
    <n v="170511"/>
    <n v="4238004"/>
    <n v="10243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16086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756"/>
    <d v="2020-10-20T00:00:00"/>
    <d v="2022-05-20T00:00:00"/>
    <n v="10"/>
    <n v="1"/>
    <n v="2"/>
    <n v="30"/>
    <n v="2"/>
    <n v="20.8"/>
    <n v="22.902097999999999"/>
    <n v="14741733"/>
    <n v="917288"/>
    <n v="13138215"/>
    <n v="144519"/>
    <n v="0"/>
    <n v="0"/>
    <m/>
    <n v="0"/>
    <n v="0"/>
    <n v="0"/>
    <m/>
    <m/>
    <d v="2021-03-11T00:00:00"/>
    <n v="1"/>
    <s v="O"/>
    <n v="1"/>
    <n v="30"/>
    <n v="1822011"/>
    <m/>
    <m/>
    <m/>
    <m/>
    <m/>
    <m/>
    <n v="1"/>
    <n v="1"/>
    <m/>
    <m/>
    <n v="1599914"/>
    <s v="LINEA CONSUMO"/>
    <n v="0"/>
    <n v="0"/>
    <m/>
    <m/>
    <n v="5"/>
    <m/>
    <m/>
    <m/>
    <m/>
    <n v="1"/>
    <n v="7"/>
    <n v="1"/>
    <d v="2021-03-31T00:00:00"/>
    <s v="A"/>
    <s v="Consumo"/>
    <x v="4"/>
  </r>
  <r>
    <s v="C"/>
    <s v="*"/>
    <n v="144205"/>
    <n v="4"/>
    <n v="19208"/>
    <d v="2019-08-30T00:00:00"/>
    <d v="2021-12-01T00:00:00"/>
    <n v="0"/>
    <n v="1"/>
    <n v="18"/>
    <n v="30"/>
    <n v="2"/>
    <n v="23.41"/>
    <n v="26.09253"/>
    <n v="7000000"/>
    <n v="335969"/>
    <n v="2747458"/>
    <n v="5003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4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170"/>
    <d v="2020-05-29T00:00:00"/>
    <d v="2023-10-15T00:00:00"/>
    <n v="15"/>
    <n v="1"/>
    <n v="8"/>
    <n v="30"/>
    <n v="2"/>
    <n v="19.320074000000002"/>
    <n v="21.126100000000001"/>
    <n v="5000000"/>
    <n v="170511"/>
    <n v="4136142"/>
    <n v="33307"/>
    <n v="0"/>
    <n v="0"/>
    <m/>
    <n v="0"/>
    <n v="0"/>
    <n v="0"/>
    <m/>
    <m/>
    <d v="2021-03-23T00:00:00"/>
    <n v="1"/>
    <s v="O"/>
    <n v="1"/>
    <n v="30"/>
    <n v="405"/>
    <m/>
    <m/>
    <m/>
    <m/>
    <m/>
    <m/>
    <n v="1"/>
    <n v="1"/>
    <m/>
    <m/>
    <n v="123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024"/>
    <d v="2018-06-21T00:00:00"/>
    <d v="2021-07-15T00:00:00"/>
    <n v="0"/>
    <n v="1"/>
    <n v="32"/>
    <n v="30"/>
    <n v="2"/>
    <n v="16.569998999999999"/>
    <n v="17.888183999999999"/>
    <n v="15000000"/>
    <n v="531586"/>
    <n v="2054937"/>
    <n v="140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455547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634"/>
    <d v="2019-12-13T00:00:00"/>
    <d v="2023-12-13T00:00:00"/>
    <n v="17"/>
    <n v="1"/>
    <n v="14"/>
    <n v="30"/>
    <n v="2"/>
    <n v="20.95"/>
    <n v="23.083431999999998"/>
    <n v="15000000"/>
    <n v="464082"/>
    <n v="11762798"/>
    <n v="369852"/>
    <n v="0"/>
    <n v="0"/>
    <m/>
    <n v="0"/>
    <n v="0"/>
    <n v="0"/>
    <m/>
    <m/>
    <d v="2021-02-06T00:00:00"/>
    <n v="1"/>
    <s v="O"/>
    <n v="1"/>
    <n v="30"/>
    <n v="196148"/>
    <m/>
    <m/>
    <m/>
    <m/>
    <m/>
    <m/>
    <n v="1"/>
    <n v="1"/>
    <m/>
    <m/>
    <n v="3136791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552"/>
    <d v="2020-09-07T00:00:00"/>
    <d v="2022-05-30T00:00:00"/>
    <n v="0"/>
    <n v="1"/>
    <n v="6"/>
    <n v="30"/>
    <n v="2"/>
    <n v="23.42"/>
    <n v="26.104899"/>
    <n v="2000000"/>
    <n v="121744"/>
    <n v="147366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2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813"/>
    <d v="2019-06-11T00:00:00"/>
    <d v="2021-06-15T00:00:00"/>
    <n v="0"/>
    <n v="1"/>
    <n v="21"/>
    <n v="30"/>
    <n v="2"/>
    <n v="17.39"/>
    <n v="18.845244000000001"/>
    <n v="5000000"/>
    <n v="248149"/>
    <n v="723340"/>
    <n v="52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9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6971"/>
    <d v="2018-06-08T00:00:00"/>
    <d v="2021-01-15T00:00:00"/>
    <n v="285"/>
    <n v="1"/>
    <n v="23"/>
    <n v="30"/>
    <n v="2"/>
    <n v="22.569998999999999"/>
    <n v="25.057534"/>
    <n v="10000000"/>
    <n v="428650"/>
    <n v="3156268"/>
    <n v="250610"/>
    <n v="0"/>
    <n v="0"/>
    <m/>
    <n v="1578134"/>
    <n v="250610"/>
    <n v="578509"/>
    <m/>
    <m/>
    <d v="2021-03-18T00:00:00"/>
    <n v="1"/>
    <s v="O"/>
    <n v="1"/>
    <n v="30"/>
    <n v="3156268"/>
    <m/>
    <m/>
    <m/>
    <m/>
    <m/>
    <m/>
    <n v="1"/>
    <n v="1"/>
    <m/>
    <m/>
    <n v="11875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21501"/>
    <d v="2021-03-30T00:00:00"/>
    <d v="2023-10-15T00:00:00"/>
    <n v="0"/>
    <n v="1"/>
    <n v="0"/>
    <n v="30"/>
    <n v="2"/>
    <n v="22.619997999999999"/>
    <n v="25.118919999999999"/>
    <n v="5000000"/>
    <n v="219735"/>
    <n v="5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6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1205"/>
    <n v="4"/>
    <n v="21245"/>
    <d v="2021-01-27T00:00:00"/>
    <d v="2026-02-15T00:00:00"/>
    <n v="0"/>
    <n v="1"/>
    <n v="1"/>
    <n v="30"/>
    <n v="2"/>
    <n v="19.529997999999999"/>
    <n v="21.376580000000001"/>
    <n v="40000000"/>
    <n v="1049322"/>
    <n v="39601633"/>
    <n v="322260"/>
    <n v="0"/>
    <n v="40000000"/>
    <m/>
    <n v="0"/>
    <n v="0"/>
    <n v="0"/>
    <m/>
    <m/>
    <d v="2021-03-15T00:00:00"/>
    <n v="2"/>
    <s v="O"/>
    <n v="1"/>
    <n v="30"/>
    <n v="0"/>
    <m/>
    <m/>
    <m/>
    <m/>
    <m/>
    <m/>
    <n v="1"/>
    <n v="1"/>
    <m/>
    <m/>
    <n v="6250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25"/>
    <n v="4"/>
    <n v="15011"/>
    <d v="2017-05-04T00:00:00"/>
    <d v="2020-01-04T00:00:00"/>
    <n v="506"/>
    <n v="1"/>
    <n v="29"/>
    <n v="30"/>
    <n v="2"/>
    <n v="18.54"/>
    <n v="20.199463000000002"/>
    <n v="12000000"/>
    <n v="478139"/>
    <n v="978463"/>
    <n v="43919"/>
    <n v="0"/>
    <n v="0"/>
    <m/>
    <n v="978463"/>
    <n v="43919"/>
    <n v="560039"/>
    <m/>
    <m/>
    <d v="2021-02-26T00:00:00"/>
    <n v="1"/>
    <s v="O"/>
    <n v="1"/>
    <n v="30"/>
    <n v="978463"/>
    <m/>
    <m/>
    <m/>
    <m/>
    <m/>
    <m/>
    <n v="1"/>
    <n v="1"/>
    <m/>
    <m/>
    <n v="448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7085"/>
    <d v="2020-07-01T00:00:00"/>
    <d v="2022-02-15T00:00:00"/>
    <n v="0"/>
    <n v="1"/>
    <n v="8"/>
    <n v="30"/>
    <n v="2"/>
    <n v="20.170000000000002"/>
    <n v="22.143163000000001"/>
    <n v="10186103"/>
    <n v="630721"/>
    <n v="6286339"/>
    <n v="52779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59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137"/>
    <d v="2020-05-27T00:00:00"/>
    <d v="2022-01-30T00:00:00"/>
    <n v="0"/>
    <n v="1"/>
    <n v="9"/>
    <n v="30"/>
    <n v="2"/>
    <n v="11.42"/>
    <n v="12.037115999999999"/>
    <n v="2600000"/>
    <n v="143380"/>
    <n v="1483242"/>
    <n v="8007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2442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278"/>
    <d v="2020-06-30T00:00:00"/>
    <d v="2025-07-05T00:00:00"/>
    <n v="25"/>
    <n v="1"/>
    <n v="7"/>
    <n v="30"/>
    <n v="2"/>
    <n v="21.02"/>
    <n v="23.168139"/>
    <n v="13000000"/>
    <n v="351840"/>
    <n v="11949222"/>
    <n v="174380"/>
    <n v="0"/>
    <n v="0"/>
    <m/>
    <n v="0"/>
    <n v="0"/>
    <n v="0"/>
    <m/>
    <m/>
    <d v="2021-03-20T00:00:00"/>
    <n v="1"/>
    <s v="O"/>
    <n v="1"/>
    <n v="30"/>
    <n v="5265"/>
    <m/>
    <m/>
    <m/>
    <m/>
    <m/>
    <m/>
    <n v="1"/>
    <n v="1"/>
    <n v="44012"/>
    <s v="A"/>
    <n v="2613596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174"/>
    <d v="2019-08-29T00:00:00"/>
    <d v="2021-07-05T00:00:00"/>
    <n v="0"/>
    <n v="1"/>
    <n v="18"/>
    <n v="30"/>
    <n v="2"/>
    <n v="23.41"/>
    <n v="26.09253"/>
    <n v="3200000"/>
    <n v="180287"/>
    <n v="663580"/>
    <n v="12528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0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003"/>
    <d v="2020-11-30T00:00:00"/>
    <d v="2024-03-30T00:00:00"/>
    <n v="0"/>
    <n v="1"/>
    <n v="4"/>
    <n v="30"/>
    <n v="2"/>
    <n v="19.32"/>
    <n v="21.126010999999998"/>
    <n v="5000000"/>
    <n v="170510"/>
    <n v="462990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4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105"/>
    <n v="4"/>
    <n v="20299"/>
    <d v="2020-06-30T00:00:00"/>
    <d v="2023-10-30T00:00:00"/>
    <n v="0"/>
    <n v="1"/>
    <n v="9"/>
    <n v="30"/>
    <n v="2"/>
    <n v="17.420000000000002"/>
    <n v="18.880393000000002"/>
    <n v="8000000"/>
    <n v="265063"/>
    <n v="653494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19000"/>
    <s v="LINEA CONSUMO"/>
    <n v="0"/>
    <n v="0"/>
    <n v="1"/>
    <s v="VARIOS  - -"/>
    <n v="5"/>
    <m/>
    <m/>
    <m/>
    <m/>
    <n v="1"/>
    <n v="7"/>
    <n v="2"/>
    <d v="2021-03-31T00:00:00"/>
    <s v="A"/>
    <s v="Consumo"/>
    <x v="2"/>
  </r>
  <r>
    <s v="C"/>
    <s v="*"/>
    <n v="144205"/>
    <n v="3"/>
    <n v="20154"/>
    <d v="2020-05-28T00:00:00"/>
    <d v="2023-09-30T00:00:00"/>
    <n v="0"/>
    <n v="1"/>
    <n v="10"/>
    <n v="30"/>
    <n v="2"/>
    <n v="19.320074000000002"/>
    <n v="21.126100000000001"/>
    <n v="5000000"/>
    <n v="170511"/>
    <n v="4026461"/>
    <n v="2161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3979"/>
    <s v="A"/>
    <n v="623975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1161"/>
    <d v="2021-01-12T00:00:00"/>
    <d v="2024-05-30T00:00:00"/>
    <n v="0"/>
    <n v="1"/>
    <n v="2"/>
    <n v="30"/>
    <n v="2"/>
    <n v="21.02"/>
    <n v="23.168139"/>
    <n v="12000000"/>
    <n v="419790"/>
    <n v="11570245"/>
    <n v="675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208"/>
    <s v="A"/>
    <n v="1793025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275"/>
    <d v="2020-06-30T00:00:00"/>
    <d v="2023-05-01T00:00:00"/>
    <n v="0"/>
    <n v="1"/>
    <n v="8"/>
    <n v="30"/>
    <n v="2"/>
    <n v="21.02"/>
    <n v="23.168139"/>
    <n v="10000000"/>
    <n v="392838"/>
    <n v="8148047"/>
    <n v="137153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409"/>
    <d v="2020-07-30T00:00:00"/>
    <d v="2021-07-30T00:00:00"/>
    <n v="0"/>
    <n v="1"/>
    <n v="8"/>
    <n v="30"/>
    <n v="2"/>
    <n v="17.420000000000002"/>
    <n v="18.880393000000002"/>
    <n v="1200000"/>
    <n v="109685"/>
    <n v="420685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2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765"/>
    <d v="2020-07-01T00:00:00"/>
    <d v="2023-06-01T00:00:00"/>
    <n v="0"/>
    <n v="1"/>
    <n v="25"/>
    <n v="30"/>
    <n v="2"/>
    <n v="17.37"/>
    <n v="18.821816999999999"/>
    <n v="16262214"/>
    <n v="595513"/>
    <n v="5145284"/>
    <n v="670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7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5978"/>
    <d v="2020-07-01T00:00:00"/>
    <d v="2021-09-18T00:00:00"/>
    <n v="12"/>
    <n v="1"/>
    <n v="7"/>
    <n v="30"/>
    <n v="2"/>
    <n v="20.900003999999999"/>
    <n v="23.022964999999999"/>
    <n v="8071671"/>
    <n v="654674"/>
    <n v="4279178"/>
    <n v="65064"/>
    <n v="0"/>
    <n v="0"/>
    <m/>
    <n v="0"/>
    <n v="0"/>
    <n v="0"/>
    <m/>
    <m/>
    <d v="2021-03-04T00:00:00"/>
    <n v="1"/>
    <s v="O"/>
    <n v="1"/>
    <n v="30"/>
    <n v="579881"/>
    <m/>
    <m/>
    <m/>
    <m/>
    <m/>
    <m/>
    <n v="1"/>
    <n v="1"/>
    <m/>
    <m/>
    <n v="1191239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1187"/>
    <d v="2021-01-14T00:00:00"/>
    <d v="2022-03-30T00:00:00"/>
    <n v="0"/>
    <n v="1"/>
    <n v="5"/>
    <n v="30"/>
    <n v="2"/>
    <n v="11.420004"/>
    <n v="12.03712"/>
    <n v="1500000"/>
    <n v="114947"/>
    <n v="936424"/>
    <n v="10692"/>
    <n v="0"/>
    <n v="0"/>
    <m/>
    <n v="0"/>
    <n v="0"/>
    <n v="0"/>
    <m/>
    <m/>
    <d v="2021-02-24T00:00:00"/>
    <n v="1"/>
    <s v="O"/>
    <n v="1"/>
    <n v="30"/>
    <n v="0"/>
    <m/>
    <m/>
    <m/>
    <m/>
    <m/>
    <m/>
    <n v="1"/>
    <n v="1"/>
    <m/>
    <m/>
    <n v="179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776"/>
    <d v="2020-01-17T00:00:00"/>
    <d v="2023-05-01T00:00:00"/>
    <n v="0"/>
    <n v="1"/>
    <n v="13"/>
    <n v="30"/>
    <n v="2"/>
    <n v="23.38"/>
    <n v="26.055430999999999"/>
    <n v="19900000"/>
    <n v="733158"/>
    <n v="14834487"/>
    <n v="2793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69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25"/>
    <n v="2"/>
    <n v="19393"/>
    <d v="2019-10-22T00:00:00"/>
    <d v="2034-11-22T00:00:00"/>
    <n v="0"/>
    <n v="1"/>
    <n v="29"/>
    <n v="30"/>
    <n v="2"/>
    <n v="12.000006000000001"/>
    <n v="12.682510000000001"/>
    <n v="123624988"/>
    <n v="1483708"/>
    <n v="115170442"/>
    <n v="11076696"/>
    <n v="0"/>
    <n v="0"/>
    <m/>
    <n v="115170442"/>
    <n v="11076696"/>
    <n v="220338"/>
    <m/>
    <m/>
    <d v="2021-01-30T00:00:00"/>
    <n v="1"/>
    <s v="O"/>
    <n v="1"/>
    <n v="30"/>
    <n v="0"/>
    <m/>
    <m/>
    <m/>
    <m/>
    <m/>
    <m/>
    <n v="1"/>
    <n v="1"/>
    <n v="43760"/>
    <s v="E"/>
    <n v="965689"/>
    <s v="LINEA CONSUMO"/>
    <n v="1"/>
    <n v="2"/>
    <m/>
    <m/>
    <n v="5"/>
    <m/>
    <m/>
    <m/>
    <m/>
    <n v="1"/>
    <n v="7"/>
    <n v="2"/>
    <d v="2021-03-31T00:00:00"/>
    <s v="E"/>
    <s v="Consumo"/>
    <x v="6"/>
  </r>
  <r>
    <s v="C"/>
    <s v="*"/>
    <n v="144205"/>
    <n v="4"/>
    <n v="16869"/>
    <d v="2018-05-24T00:00:00"/>
    <d v="2021-06-03T00:00:00"/>
    <n v="0"/>
    <n v="1"/>
    <n v="33"/>
    <n v="30"/>
    <n v="2"/>
    <n v="20.34"/>
    <n v="22.347531"/>
    <n v="4580000"/>
    <n v="171004"/>
    <n v="49044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5254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54"/>
    <d v="2020-06-25T00:00:00"/>
    <d v="2021-04-30T00:00:00"/>
    <n v="0"/>
    <n v="1"/>
    <n v="9"/>
    <n v="30"/>
    <n v="2"/>
    <n v="11.42"/>
    <n v="12.037115999999999"/>
    <n v="750000"/>
    <n v="78981"/>
    <n v="78005"/>
    <n v="2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09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787"/>
    <d v="2020-10-22T00:00:00"/>
    <d v="2023-01-15T00:00:00"/>
    <n v="0"/>
    <n v="1"/>
    <n v="5"/>
    <n v="30"/>
    <n v="2"/>
    <n v="11.42"/>
    <n v="12.037115999999999"/>
    <n v="2700000"/>
    <n v="117714"/>
    <n v="2208280"/>
    <n v="701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n v="44126"/>
    <s v="A"/>
    <n v="29215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7538"/>
    <d v="2018-09-27T00:00:00"/>
    <d v="2022-10-15T00:00:00"/>
    <n v="45"/>
    <n v="1"/>
    <n v="27"/>
    <n v="30"/>
    <n v="2"/>
    <n v="20.03"/>
    <n v="21.975095"/>
    <n v="21500000"/>
    <n v="654596"/>
    <n v="11441423"/>
    <n v="281160"/>
    <n v="0"/>
    <n v="0"/>
    <m/>
    <n v="5720712"/>
    <n v="281160"/>
    <n v="0"/>
    <m/>
    <m/>
    <d v="2021-03-15T00:00:00"/>
    <n v="1"/>
    <s v="O"/>
    <n v="1"/>
    <n v="30"/>
    <n v="858199"/>
    <m/>
    <m/>
    <m/>
    <m/>
    <m/>
    <m/>
    <n v="1"/>
    <n v="1"/>
    <m/>
    <m/>
    <n v="2007900"/>
    <s v="LINEA CONSUMO"/>
    <n v="0"/>
    <n v="2"/>
    <m/>
    <m/>
    <n v="5"/>
    <m/>
    <m/>
    <m/>
    <m/>
    <n v="1"/>
    <n v="7"/>
    <n v="2"/>
    <d v="2021-03-31T00:00:00"/>
    <s v="E"/>
    <s v="Consumo"/>
    <x v="4"/>
  </r>
  <r>
    <s v="C"/>
    <s v="*"/>
    <n v="144205"/>
    <n v="3"/>
    <n v="20977"/>
    <d v="2020-11-27T00:00:00"/>
    <d v="2023-06-15T00:00:00"/>
    <n v="0"/>
    <n v="1"/>
    <n v="3"/>
    <n v="30"/>
    <n v="2"/>
    <n v="21.02"/>
    <n v="23.168139"/>
    <n v="6000000"/>
    <n v="258839"/>
    <n v="5528899"/>
    <n v="484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4162"/>
    <s v="A"/>
    <n v="1118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863"/>
    <d v="2020-07-01T00:00:00"/>
    <d v="2023-11-12T00:00:00"/>
    <n v="18"/>
    <n v="1"/>
    <n v="7"/>
    <n v="30"/>
    <n v="2"/>
    <n v="23.39"/>
    <n v="26.067796999999999"/>
    <n v="26707867"/>
    <n v="967643"/>
    <n v="23389376"/>
    <n v="719383"/>
    <n v="0"/>
    <n v="0"/>
    <m/>
    <n v="0"/>
    <n v="0"/>
    <n v="0"/>
    <m/>
    <m/>
    <d v="2021-03-31T00:00:00"/>
    <n v="1"/>
    <s v="O"/>
    <n v="1"/>
    <n v="30"/>
    <n v="511747"/>
    <m/>
    <m/>
    <m/>
    <m/>
    <m/>
    <m/>
    <n v="1"/>
    <n v="1"/>
    <m/>
    <m/>
    <n v="45894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21091"/>
    <d v="2020-12-23T00:00:00"/>
    <d v="2022-01-15T00:00:00"/>
    <n v="0"/>
    <n v="1"/>
    <n v="3"/>
    <n v="30"/>
    <n v="2"/>
    <n v="11.42"/>
    <n v="12.037115999999999"/>
    <n v="1000000"/>
    <n v="88578"/>
    <n v="75602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0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052"/>
    <d v="2020-03-13T00:00:00"/>
    <d v="2021-06-10T00:00:00"/>
    <n v="20"/>
    <n v="1"/>
    <n v="10"/>
    <n v="30"/>
    <n v="2"/>
    <n v="11.32"/>
    <n v="11.926185"/>
    <n v="1500000"/>
    <n v="114877"/>
    <n v="448878"/>
    <n v="7282"/>
    <n v="0"/>
    <n v="0"/>
    <m/>
    <n v="0"/>
    <n v="0"/>
    <n v="0"/>
    <m/>
    <m/>
    <d v="2021-02-17T00:00:00"/>
    <n v="1"/>
    <s v="O"/>
    <n v="1"/>
    <n v="30"/>
    <n v="110648"/>
    <m/>
    <m/>
    <m/>
    <m/>
    <m/>
    <m/>
    <n v="1"/>
    <n v="1"/>
    <m/>
    <m/>
    <n v="151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40"/>
    <d v="2019-10-29T00:00:00"/>
    <d v="2021-07-10T00:00:00"/>
    <n v="0"/>
    <n v="1"/>
    <n v="16"/>
    <n v="30"/>
    <n v="2"/>
    <n v="12.33"/>
    <n v="13.051225000000001"/>
    <n v="2540000"/>
    <n v="141145"/>
    <n v="544787"/>
    <n v="411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9144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75"/>
    <d v="2021-03-24T00:00:00"/>
    <d v="2023-08-30T00:00:00"/>
    <n v="0"/>
    <n v="1"/>
    <n v="0"/>
    <n v="30"/>
    <n v="2"/>
    <n v="21.02"/>
    <n v="23.168139"/>
    <n v="8500000"/>
    <n v="376331"/>
    <n v="8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303"/>
    <d v="2019-02-28T00:00:00"/>
    <d v="2022-06-05T00:00:00"/>
    <n v="0"/>
    <n v="1"/>
    <n v="24"/>
    <n v="30"/>
    <n v="2"/>
    <n v="17.43"/>
    <n v="18.892112000000001"/>
    <n v="19900000"/>
    <n v="671953"/>
    <n v="8998504"/>
    <n v="108732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2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796"/>
    <d v="2020-07-01T00:00:00"/>
    <d v="2023-09-04T00:00:00"/>
    <n v="26"/>
    <n v="1"/>
    <n v="7"/>
    <n v="30"/>
    <n v="2"/>
    <n v="17.39"/>
    <n v="18.845244000000001"/>
    <n v="22286676"/>
    <n v="766859"/>
    <n v="18553783"/>
    <n v="233014"/>
    <n v="0"/>
    <n v="0"/>
    <m/>
    <n v="0"/>
    <n v="0"/>
    <n v="0"/>
    <m/>
    <m/>
    <d v="2021-03-16T00:00:00"/>
    <n v="1"/>
    <s v="O"/>
    <n v="1"/>
    <n v="30"/>
    <n v="3626"/>
    <m/>
    <m/>
    <m/>
    <m/>
    <m/>
    <m/>
    <n v="1"/>
    <n v="1"/>
    <m/>
    <m/>
    <n v="146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20580"/>
    <d v="2020-09-14T00:00:00"/>
    <d v="2021-09-15T00:00:00"/>
    <n v="0"/>
    <n v="1"/>
    <n v="6"/>
    <n v="30"/>
    <n v="2"/>
    <n v="11.42"/>
    <n v="12.037115999999999"/>
    <n v="1000000"/>
    <n v="88578"/>
    <n v="512818"/>
    <n v="1467"/>
    <n v="0"/>
    <n v="0"/>
    <m/>
    <n v="0"/>
    <n v="0"/>
    <n v="0"/>
    <m/>
    <m/>
    <d v="2021-03-21T00:00:00"/>
    <n v="1"/>
    <s v="O"/>
    <n v="1"/>
    <n v="30"/>
    <n v="0"/>
    <m/>
    <m/>
    <m/>
    <m/>
    <m/>
    <m/>
    <n v="1"/>
    <n v="1"/>
    <m/>
    <m/>
    <n v="172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210"/>
    <d v="2021-01-19T00:00:00"/>
    <d v="2023-02-05T00:00:00"/>
    <n v="25"/>
    <n v="1"/>
    <n v="0"/>
    <n v="30"/>
    <n v="2"/>
    <n v="21.02"/>
    <n v="23.168139"/>
    <n v="5000000"/>
    <n v="256977"/>
    <n v="4831451"/>
    <n v="70542"/>
    <n v="0"/>
    <n v="0"/>
    <m/>
    <n v="0"/>
    <n v="0"/>
    <n v="0"/>
    <m/>
    <m/>
    <d v="2021-03-13T00:00:00"/>
    <n v="1"/>
    <s v="O"/>
    <n v="1"/>
    <n v="30"/>
    <n v="852"/>
    <m/>
    <m/>
    <m/>
    <m/>
    <m/>
    <m/>
    <n v="1"/>
    <n v="1"/>
    <m/>
    <m/>
    <n v="227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385"/>
    <d v="2020-07-30T00:00:00"/>
    <d v="2024-04-30T00:00:00"/>
    <n v="0"/>
    <n v="1"/>
    <n v="8"/>
    <n v="30"/>
    <n v="2"/>
    <n v="21.02"/>
    <n v="23.168139"/>
    <n v="24000000"/>
    <n v="775292"/>
    <n v="20962090"/>
    <n v="1224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042"/>
    <s v="A"/>
    <n v="1115000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354"/>
    <d v="2020-07-23T00:00:00"/>
    <d v="2023-12-15T00:00:00"/>
    <n v="0"/>
    <n v="1"/>
    <n v="7"/>
    <n v="30"/>
    <n v="2"/>
    <n v="19.320074000000002"/>
    <n v="21.126100000000001"/>
    <n v="5000000"/>
    <n v="170511"/>
    <n v="4330555"/>
    <n v="37184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145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802"/>
    <d v="2020-07-01T00:00:00"/>
    <d v="2022-01-10T00:00:00"/>
    <n v="0"/>
    <n v="1"/>
    <n v="9"/>
    <n v="30"/>
    <n v="2"/>
    <n v="12.38"/>
    <n v="13.107189"/>
    <n v="2588304"/>
    <n v="158297"/>
    <n v="1281569"/>
    <n v="837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36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25"/>
    <n v="4"/>
    <n v="16222"/>
    <d v="2018-01-05T00:00:00"/>
    <d v="2020-01-30T00:00:00"/>
    <n v="510"/>
    <n v="1"/>
    <n v="20"/>
    <n v="30"/>
    <n v="2"/>
    <n v="20.8"/>
    <n v="22.902097999999999"/>
    <n v="5000000"/>
    <n v="256437"/>
    <n v="897062"/>
    <n v="32468"/>
    <n v="0"/>
    <n v="0"/>
    <m/>
    <n v="897062"/>
    <n v="32468"/>
    <n v="269835"/>
    <m/>
    <m/>
    <d v="2019-12-31T00:00:00"/>
    <n v="1"/>
    <s v="O"/>
    <n v="1"/>
    <n v="30"/>
    <n v="897062"/>
    <m/>
    <m/>
    <m/>
    <m/>
    <m/>
    <m/>
    <n v="1"/>
    <n v="1"/>
    <m/>
    <m/>
    <n v="333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9956"/>
    <d v="2020-07-01T00:00:00"/>
    <d v="2023-07-20T00:00:00"/>
    <n v="0"/>
    <n v="1"/>
    <n v="8"/>
    <n v="30"/>
    <n v="2"/>
    <n v="17.47"/>
    <n v="18.938995999999999"/>
    <n v="15000000"/>
    <n v="538306"/>
    <n v="12299229"/>
    <n v="5969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5834"/>
    <s v="LINEA CONSUMO"/>
    <n v="0"/>
    <n v="0"/>
    <m/>
    <m/>
    <n v="1"/>
    <n v="1"/>
    <n v="44013"/>
    <s v="A"/>
    <m/>
    <n v="1"/>
    <n v="7"/>
    <n v="2"/>
    <d v="2021-03-31T00:00:00"/>
    <s v="A"/>
    <s v="Consumo"/>
    <x v="4"/>
  </r>
  <r>
    <s v="C"/>
    <s v="*"/>
    <n v="144205"/>
    <n v="4"/>
    <n v="21064"/>
    <d v="2020-12-15T00:00:00"/>
    <d v="2021-12-30T00:00:00"/>
    <n v="0"/>
    <n v="1"/>
    <n v="3"/>
    <n v="30"/>
    <n v="2"/>
    <n v="11.42"/>
    <n v="12.037115999999999"/>
    <n v="1000000"/>
    <n v="88578"/>
    <n v="754640"/>
    <n v="334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166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1205"/>
    <n v="3"/>
    <n v="20658"/>
    <d v="2020-09-30T00:00:00"/>
    <d v="2025-05-30T00:00:00"/>
    <n v="0"/>
    <n v="1"/>
    <n v="30"/>
    <n v="30"/>
    <n v="2"/>
    <n v="19.32"/>
    <n v="21.126010999999998"/>
    <n v="29900000"/>
    <n v="814321"/>
    <n v="16887485"/>
    <n v="0"/>
    <n v="0"/>
    <n v="30000000"/>
    <m/>
    <n v="0"/>
    <n v="0"/>
    <n v="0"/>
    <m/>
    <m/>
    <d v="2021-03-30T00:00:00"/>
    <n v="7"/>
    <s v="O"/>
    <n v="1"/>
    <n v="30"/>
    <n v="0"/>
    <m/>
    <m/>
    <m/>
    <m/>
    <m/>
    <m/>
    <n v="1"/>
    <n v="1"/>
    <n v="44104"/>
    <s v="A"/>
    <n v="24690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0387"/>
    <d v="2020-07-30T00:00:00"/>
    <d v="2024-01-15T00:00:00"/>
    <n v="0"/>
    <n v="1"/>
    <n v="30"/>
    <n v="30"/>
    <n v="2"/>
    <n v="21.02"/>
    <n v="23.168139"/>
    <n v="14000000"/>
    <n v="481490"/>
    <n v="4765649"/>
    <n v="278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386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945"/>
    <d v="2020-11-24T00:00:00"/>
    <d v="2022-03-30T00:00:00"/>
    <n v="0"/>
    <n v="1"/>
    <n v="4"/>
    <n v="30"/>
    <n v="2"/>
    <n v="21.02"/>
    <n v="23.168139"/>
    <n v="2000000"/>
    <n v="144418"/>
    <n v="1546205"/>
    <n v="90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159"/>
    <s v="A"/>
    <n v="795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9196"/>
    <d v="2019-08-30T00:00:00"/>
    <d v="2021-12-05T00:00:00"/>
    <n v="0"/>
    <n v="1"/>
    <n v="9"/>
    <n v="30"/>
    <n v="2"/>
    <n v="21.01"/>
    <n v="23.156034999999999"/>
    <n v="7000000"/>
    <n v="327570"/>
    <n v="5020256"/>
    <n v="504008"/>
    <n v="0"/>
    <n v="0"/>
    <m/>
    <n v="2510128"/>
    <n v="504008"/>
    <n v="334697"/>
    <m/>
    <m/>
    <d v="2020-07-31T00:00:00"/>
    <n v="1"/>
    <s v="O"/>
    <n v="1"/>
    <n v="30"/>
    <n v="0"/>
    <m/>
    <m/>
    <m/>
    <m/>
    <m/>
    <m/>
    <n v="1"/>
    <n v="1"/>
    <m/>
    <m/>
    <n v="1659271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25"/>
    <n v="4"/>
    <n v="20018"/>
    <d v="2020-03-05T00:00:00"/>
    <d v="2021-07-10T00:00:00"/>
    <n v="0"/>
    <n v="1"/>
    <n v="2"/>
    <n v="30"/>
    <n v="2"/>
    <n v="11.32"/>
    <n v="11.926185"/>
    <n v="2000000"/>
    <n v="135258"/>
    <n v="1766120"/>
    <n v="51803"/>
    <n v="0"/>
    <n v="0"/>
    <m/>
    <n v="883060"/>
    <n v="51803"/>
    <n v="175969"/>
    <m/>
    <m/>
    <d v="2020-06-26T00:00:00"/>
    <n v="1"/>
    <s v="O"/>
    <n v="1"/>
    <n v="30"/>
    <n v="0"/>
    <m/>
    <m/>
    <m/>
    <m/>
    <m/>
    <m/>
    <n v="1"/>
    <n v="1"/>
    <m/>
    <m/>
    <n v="583729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323"/>
    <d v="2020-07-15T00:00:00"/>
    <d v="2022-07-15T00:00:00"/>
    <n v="0"/>
    <n v="1"/>
    <n v="8"/>
    <n v="30"/>
    <n v="2"/>
    <n v="23.42"/>
    <n v="26.104899"/>
    <n v="2000000"/>
    <n v="105164"/>
    <n v="1410468"/>
    <n v="1927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666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637"/>
    <d v="2020-09-28T00:00:00"/>
    <d v="2021-09-30T00:00:00"/>
    <n v="0"/>
    <n v="1"/>
    <n v="5"/>
    <n v="30"/>
    <n v="2"/>
    <n v="11.42"/>
    <n v="12.037115999999999"/>
    <n v="1200000"/>
    <n v="106293"/>
    <n v="707883"/>
    <n v="9674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206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727"/>
    <d v="2020-10-15T00:00:00"/>
    <d v="2023-08-30T00:00:00"/>
    <n v="0"/>
    <n v="1"/>
    <n v="6"/>
    <n v="30"/>
    <n v="2"/>
    <n v="21.02"/>
    <n v="23.168139"/>
    <n v="8000000"/>
    <n v="314271"/>
    <n v="6904745"/>
    <n v="806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n v="44119"/>
    <s v="A"/>
    <n v="1436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625"/>
    <d v="2020-09-24T00:00:00"/>
    <d v="2021-10-30T00:00:00"/>
    <n v="0"/>
    <n v="1"/>
    <n v="5"/>
    <n v="30"/>
    <n v="2"/>
    <n v="11.42"/>
    <n v="12.037115999999999"/>
    <n v="1212000"/>
    <n v="99559"/>
    <n v="763418"/>
    <n v="6510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47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7879"/>
    <d v="2018-11-30T00:00:00"/>
    <d v="2020-11-01T00:00:00"/>
    <n v="419"/>
    <n v="1"/>
    <n v="13"/>
    <n v="30"/>
    <n v="2"/>
    <n v="23.3"/>
    <n v="25.95655"/>
    <n v="4000000"/>
    <n v="217283"/>
    <n v="1822276"/>
    <n v="121404"/>
    <n v="0"/>
    <n v="0"/>
    <m/>
    <n v="1822276"/>
    <n v="121404"/>
    <n v="406796"/>
    <m/>
    <m/>
    <d v="2020-08-01T00:00:00"/>
    <n v="1"/>
    <s v="O"/>
    <n v="1"/>
    <n v="30"/>
    <n v="1822276"/>
    <m/>
    <m/>
    <m/>
    <m/>
    <m/>
    <m/>
    <n v="1"/>
    <n v="1"/>
    <m/>
    <m/>
    <n v="280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394"/>
    <d v="2020-07-30T00:00:00"/>
    <d v="2022-04-15T00:00:00"/>
    <n v="0"/>
    <n v="1"/>
    <n v="15"/>
    <n v="30"/>
    <n v="2"/>
    <n v="23.42"/>
    <n v="26.104899"/>
    <n v="3000000"/>
    <n v="182616"/>
    <n v="848550"/>
    <n v="552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87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075"/>
    <d v="2019-08-12T00:00:00"/>
    <d v="2022-03-10T00:00:00"/>
    <n v="0"/>
    <n v="1"/>
    <n v="18"/>
    <n v="30"/>
    <n v="2"/>
    <n v="21.01"/>
    <n v="23.156034999999999"/>
    <n v="5000000"/>
    <n v="215674"/>
    <n v="2266078"/>
    <n v="2778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28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134"/>
    <d v="2020-12-29T00:00:00"/>
    <d v="2021-12-30T00:00:00"/>
    <n v="0"/>
    <n v="1"/>
    <n v="3"/>
    <n v="30"/>
    <n v="2"/>
    <n v="23.42"/>
    <n v="26.104899"/>
    <n v="1000000"/>
    <n v="94279"/>
    <n v="767818"/>
    <n v="1000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265"/>
    <d v="2019-09-18T00:00:00"/>
    <d v="2022-07-05T00:00:00"/>
    <n v="0"/>
    <n v="1"/>
    <n v="17"/>
    <n v="30"/>
    <n v="2"/>
    <n v="23.34"/>
    <n v="26.005981999999999"/>
    <n v="8000000"/>
    <n v="330762"/>
    <n v="4479506"/>
    <n v="8421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7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359"/>
    <d v="2021-02-25T00:00:00"/>
    <d v="2023-08-28T00:00:00"/>
    <n v="0"/>
    <n v="1"/>
    <n v="1"/>
    <n v="30"/>
    <n v="2"/>
    <n v="22.619997999999999"/>
    <n v="25.118919999999999"/>
    <n v="6000000"/>
    <n v="263682"/>
    <n v="5826480"/>
    <n v="21966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716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503"/>
    <d v="2021-03-30T00:00:00"/>
    <d v="2022-09-30T00:00:00"/>
    <n v="0"/>
    <n v="1"/>
    <n v="0"/>
    <n v="30"/>
    <n v="2"/>
    <n v="22.619997999999999"/>
    <n v="25.118919999999999"/>
    <n v="2000000"/>
    <n v="132059"/>
    <n v="2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9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372"/>
    <d v="2020-07-01T00:00:00"/>
    <d v="2022-10-10T00:00:00"/>
    <n v="0"/>
    <n v="1"/>
    <n v="8"/>
    <n v="30"/>
    <n v="2"/>
    <n v="21.12"/>
    <n v="23.289241000000001"/>
    <n v="14821151"/>
    <n v="694376"/>
    <n v="11126197"/>
    <n v="12401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98840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9937"/>
    <d v="2020-07-01T00:00:00"/>
    <d v="2021-09-10T00:00:00"/>
    <n v="0"/>
    <n v="1"/>
    <n v="8"/>
    <n v="30"/>
    <n v="2"/>
    <n v="11.47"/>
    <n v="12.092618999999999"/>
    <n v="1400250"/>
    <n v="107336"/>
    <n v="596471"/>
    <n v="494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6597"/>
    <s v="LINEA CONSUMO"/>
    <n v="0"/>
    <n v="0"/>
    <m/>
    <m/>
    <n v="1"/>
    <n v="1"/>
    <n v="44013"/>
    <s v="A"/>
    <m/>
    <n v="1"/>
    <n v="7"/>
    <n v="2"/>
    <d v="2021-03-31T00:00:00"/>
    <s v="A"/>
    <s v="Consumo"/>
    <x v="1"/>
  </r>
  <r>
    <s v="C"/>
    <s v="*"/>
    <n v="144205"/>
    <n v="4"/>
    <n v="19703"/>
    <d v="2020-07-01T00:00:00"/>
    <d v="2023-05-05T00:00:00"/>
    <n v="25"/>
    <n v="1"/>
    <n v="7"/>
    <n v="30"/>
    <n v="2"/>
    <n v="23.35"/>
    <n v="26.018343000000002"/>
    <n v="9409854"/>
    <n v="380921"/>
    <n v="7830095"/>
    <n v="126506"/>
    <n v="0"/>
    <n v="0"/>
    <m/>
    <n v="0"/>
    <n v="0"/>
    <n v="0"/>
    <m/>
    <m/>
    <d v="2021-03-11T00:00:00"/>
    <n v="1"/>
    <s v="O"/>
    <n v="1"/>
    <n v="30"/>
    <n v="114896"/>
    <m/>
    <m/>
    <m/>
    <m/>
    <m/>
    <m/>
    <n v="1"/>
    <n v="1"/>
    <m/>
    <m/>
    <n v="85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15"/>
    <n v="2"/>
    <n v="18293"/>
    <d v="2020-07-01T00:00:00"/>
    <d v="2022-01-14T00:00:00"/>
    <n v="16"/>
    <n v="1"/>
    <n v="7"/>
    <n v="30"/>
    <n v="2"/>
    <n v="21.03"/>
    <n v="23.180243999999998"/>
    <n v="2055556"/>
    <n v="134144"/>
    <n v="1331529"/>
    <n v="19490"/>
    <n v="0"/>
    <n v="0"/>
    <m/>
    <n v="133153"/>
    <n v="19490"/>
    <n v="0"/>
    <m/>
    <m/>
    <d v="2021-03-20T00:00:00"/>
    <n v="1"/>
    <s v="O"/>
    <n v="1"/>
    <n v="30"/>
    <n v="110815"/>
    <m/>
    <m/>
    <m/>
    <m/>
    <m/>
    <m/>
    <n v="1"/>
    <n v="1"/>
    <n v="44013"/>
    <s v="C"/>
    <n v="212000"/>
    <s v="LINEA CONSUMO"/>
    <n v="1"/>
    <n v="0"/>
    <m/>
    <m/>
    <n v="5"/>
    <m/>
    <m/>
    <m/>
    <m/>
    <n v="1"/>
    <n v="7"/>
    <n v="2"/>
    <d v="2021-03-31T00:00:00"/>
    <s v="C"/>
    <s v="Consumo"/>
    <x v="1"/>
  </r>
  <r>
    <s v="C"/>
    <s v="*"/>
    <n v="144205"/>
    <n v="4"/>
    <n v="19562"/>
    <d v="2019-11-27T00:00:00"/>
    <d v="2022-02-15T00:00:00"/>
    <n v="0"/>
    <n v="1"/>
    <n v="15"/>
    <n v="30"/>
    <n v="2"/>
    <n v="20.88"/>
    <n v="22.998778999999999"/>
    <n v="6000000"/>
    <n v="288860"/>
    <n v="2869303"/>
    <n v="428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3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6899"/>
    <d v="2020-07-01T00:00:00"/>
    <d v="2022-10-02T00:00:00"/>
    <n v="0"/>
    <n v="1"/>
    <n v="8"/>
    <n v="30"/>
    <n v="2"/>
    <n v="22.74"/>
    <n v="25.266368"/>
    <n v="10039277"/>
    <n v="478461"/>
    <n v="7544145"/>
    <n v="13818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9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105"/>
    <d v="2019-08-20T00:00:00"/>
    <d v="2021-09-08T00:00:00"/>
    <n v="0"/>
    <n v="1"/>
    <n v="18"/>
    <n v="30"/>
    <n v="2"/>
    <n v="21.01"/>
    <n v="23.156034999999999"/>
    <n v="10000000"/>
    <n v="513906"/>
    <n v="2887833"/>
    <n v="421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4785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19963"/>
    <d v="2020-02-27T00:00:00"/>
    <d v="2023-05-15T00:00:00"/>
    <n v="0"/>
    <n v="1"/>
    <n v="12"/>
    <n v="30"/>
    <n v="2"/>
    <n v="21.07"/>
    <n v="23.228676"/>
    <n v="6000000"/>
    <n v="217717"/>
    <n v="4499989"/>
    <n v="4741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3888"/>
    <s v="A"/>
    <n v="1510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121"/>
    <d v="2020-07-01T00:00:00"/>
    <d v="2022-08-03T00:00:00"/>
    <n v="0"/>
    <n v="1"/>
    <n v="8"/>
    <n v="30"/>
    <n v="2"/>
    <n v="21.01"/>
    <n v="23.156034999999999"/>
    <n v="4956306"/>
    <n v="246499"/>
    <n v="3589505"/>
    <n v="5656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4254"/>
    <d v="2020-07-01T00:00:00"/>
    <d v="2022-07-26T00:00:00"/>
    <n v="4"/>
    <n v="1"/>
    <n v="7"/>
    <n v="30"/>
    <n v="2"/>
    <n v="22.730001000000001"/>
    <n v="25.254075"/>
    <n v="10148645"/>
    <n v="530159"/>
    <n v="7644414"/>
    <n v="162128"/>
    <n v="0"/>
    <n v="0"/>
    <m/>
    <n v="0"/>
    <n v="0"/>
    <n v="0"/>
    <m/>
    <m/>
    <d v="2021-03-31T00:00:00"/>
    <n v="1"/>
    <s v="O"/>
    <n v="1"/>
    <n v="30"/>
    <n v="385354"/>
    <m/>
    <m/>
    <m/>
    <m/>
    <m/>
    <m/>
    <n v="1"/>
    <n v="1"/>
    <m/>
    <m/>
    <n v="219158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219"/>
    <d v="2020-06-12T00:00:00"/>
    <d v="2021-12-30T00:00:00"/>
    <n v="0"/>
    <n v="1"/>
    <n v="10"/>
    <n v="30"/>
    <n v="2"/>
    <n v="17.420000000000002"/>
    <n v="18.880393000000002"/>
    <n v="5000000"/>
    <n v="317648"/>
    <n v="22962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5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90"/>
    <d v="2020-08-20T00:00:00"/>
    <d v="2024-01-15T00:00:00"/>
    <n v="0"/>
    <n v="1"/>
    <n v="6"/>
    <n v="30"/>
    <n v="2"/>
    <n v="19.32"/>
    <n v="21.126010999999998"/>
    <n v="5000000"/>
    <n v="170510"/>
    <n v="4379472"/>
    <n v="79901"/>
    <n v="0"/>
    <n v="0"/>
    <m/>
    <n v="0"/>
    <n v="0"/>
    <n v="0"/>
    <m/>
    <m/>
    <d v="2021-02-26T00:00:00"/>
    <n v="1"/>
    <s v="O"/>
    <n v="1"/>
    <n v="30"/>
    <n v="0"/>
    <m/>
    <m/>
    <m/>
    <m/>
    <m/>
    <m/>
    <n v="1"/>
    <n v="1"/>
    <m/>
    <m/>
    <n v="187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133"/>
    <d v="2020-05-19T00:00:00"/>
    <d v="2023-09-30T00:00:00"/>
    <n v="0"/>
    <n v="1"/>
    <n v="11"/>
    <n v="30"/>
    <n v="2"/>
    <n v="19.320074000000002"/>
    <n v="21.126100000000001"/>
    <n v="5000000"/>
    <n v="170511"/>
    <n v="3923632"/>
    <n v="842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230874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550003040"/>
    <d v="2019-12-13T00:00:00"/>
    <d v="2022-01-04T00:00:00"/>
    <n v="0"/>
    <n v="1"/>
    <n v="14"/>
    <n v="30"/>
    <n v="2"/>
    <n v="23.432207999999999"/>
    <n v="26.12"/>
    <n v="7000000"/>
    <n v="369923"/>
    <n v="3134769"/>
    <n v="816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983402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550003190"/>
    <d v="2021-03-01T00:00:00"/>
    <d v="2023-01-04T00:00:00"/>
    <n v="0"/>
    <n v="1"/>
    <n v="1"/>
    <n v="30"/>
    <n v="2"/>
    <n v="23.02"/>
    <n v="25.611024"/>
    <n v="3500000"/>
    <n v="196515"/>
    <n v="3352721"/>
    <n v="857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51775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19383"/>
    <d v="2019-10-17T00:00:00"/>
    <d v="2021-11-03T00:00:00"/>
    <n v="0"/>
    <n v="1"/>
    <n v="16"/>
    <n v="30"/>
    <n v="2"/>
    <n v="20.93"/>
    <n v="23.059239999999999"/>
    <n v="3000000"/>
    <n v="154054"/>
    <n v="1137661"/>
    <n v="1850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587"/>
    <d v="2019-11-27T00:00:00"/>
    <d v="2022-12-15T00:00:00"/>
    <n v="0"/>
    <n v="1"/>
    <n v="15"/>
    <n v="30"/>
    <n v="2"/>
    <n v="20.88"/>
    <n v="22.998778999999999"/>
    <n v="6000000"/>
    <n v="225681"/>
    <n v="3941591"/>
    <n v="3354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6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297"/>
    <d v="2020-06-30T00:00:00"/>
    <d v="2021-09-15T00:00:00"/>
    <n v="0"/>
    <n v="1"/>
    <n v="8"/>
    <n v="30"/>
    <n v="2"/>
    <n v="21.02"/>
    <n v="23.168139"/>
    <n v="1200000"/>
    <n v="97398"/>
    <n v="542506"/>
    <n v="824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n v="44012"/>
    <s v="A"/>
    <n v="925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304"/>
    <d v="2020-07-13T00:00:00"/>
    <d v="2021-09-15T00:00:00"/>
    <n v="0"/>
    <n v="1"/>
    <n v="8"/>
    <n v="30"/>
    <n v="2"/>
    <n v="11.42"/>
    <n v="12.037115999999999"/>
    <n v="1200000"/>
    <n v="91958"/>
    <n v="529338"/>
    <n v="470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582"/>
    <d v="2020-09-15T00:00:00"/>
    <d v="2021-07-15T00:00:00"/>
    <n v="0"/>
    <n v="1"/>
    <n v="6"/>
    <n v="30"/>
    <n v="2"/>
    <n v="11.42"/>
    <n v="12.037115999999999"/>
    <n v="1000000"/>
    <n v="105309"/>
    <n v="407028"/>
    <n v="21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88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550003077"/>
    <d v="2020-07-01T00:00:00"/>
    <d v="2022-01-17T00:00:00"/>
    <n v="0"/>
    <n v="1"/>
    <n v="9"/>
    <n v="30"/>
    <n v="2"/>
    <n v="23.432207999999999"/>
    <n v="26.12"/>
    <n v="2971580"/>
    <n v="198312"/>
    <n v="1579518"/>
    <n v="1336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764000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25"/>
    <n v="4"/>
    <n v="14110"/>
    <d v="2016-09-23T00:00:00"/>
    <d v="2020-09-23T00:00:00"/>
    <n v="427"/>
    <n v="1"/>
    <n v="39"/>
    <n v="30"/>
    <n v="2"/>
    <n v="23.432207999999999"/>
    <n v="26.12"/>
    <n v="29900000"/>
    <n v="993233"/>
    <n v="7790805"/>
    <n v="378635"/>
    <n v="0"/>
    <n v="0"/>
    <m/>
    <n v="7790805"/>
    <n v="378635"/>
    <n v="1889749"/>
    <m/>
    <m/>
    <d v="2020-03-30T00:00:00"/>
    <n v="1"/>
    <s v="O"/>
    <n v="1"/>
    <n v="30"/>
    <n v="7790805"/>
    <m/>
    <m/>
    <m/>
    <m/>
    <m/>
    <m/>
    <n v="1"/>
    <n v="1"/>
    <m/>
    <m/>
    <n v="467400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18541"/>
    <d v="2020-07-01T00:00:00"/>
    <d v="2023-05-01T00:00:00"/>
    <n v="0"/>
    <n v="1"/>
    <n v="8"/>
    <n v="30"/>
    <n v="2"/>
    <n v="21.08"/>
    <n v="23.240787000000001"/>
    <n v="13159867"/>
    <n v="517372"/>
    <n v="10722737"/>
    <n v="18209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16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830"/>
    <d v="2020-10-29T00:00:00"/>
    <d v="2023-11-30T00:00:00"/>
    <n v="0"/>
    <n v="1"/>
    <n v="5"/>
    <n v="30"/>
    <n v="2"/>
    <n v="21.02"/>
    <n v="23.168139"/>
    <n v="9000000"/>
    <n v="332576"/>
    <n v="7996433"/>
    <n v="466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675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25"/>
    <n v="4"/>
    <n v="17645"/>
    <d v="2018-10-18T00:00:00"/>
    <d v="2022-03-01T00:00:00"/>
    <n v="299"/>
    <n v="1"/>
    <n v="18"/>
    <n v="30"/>
    <n v="2"/>
    <n v="22.37"/>
    <n v="24.812258"/>
    <n v="6000000"/>
    <n v="214143"/>
    <n v="3796952"/>
    <n v="237196"/>
    <n v="0"/>
    <n v="0"/>
    <m/>
    <n v="1898476"/>
    <n v="237196"/>
    <n v="496826"/>
    <m/>
    <m/>
    <d v="2020-11-12T00:00:00"/>
    <n v="1"/>
    <s v="O"/>
    <n v="1"/>
    <n v="30"/>
    <n v="1513309"/>
    <m/>
    <m/>
    <m/>
    <m/>
    <m/>
    <m/>
    <n v="1"/>
    <n v="1"/>
    <m/>
    <m/>
    <n v="486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20"/>
    <n v="4"/>
    <n v="17070"/>
    <d v="2020-07-01T00:00:00"/>
    <d v="2021-08-15T00:00:00"/>
    <n v="135"/>
    <n v="1"/>
    <n v="3"/>
    <n v="30"/>
    <n v="2"/>
    <n v="20.170000000000002"/>
    <n v="22.143163000000001"/>
    <n v="5523989"/>
    <n v="476583"/>
    <n v="4012759"/>
    <n v="221889"/>
    <n v="0"/>
    <n v="0"/>
    <m/>
    <n v="802552"/>
    <n v="221889"/>
    <n v="129851"/>
    <m/>
    <m/>
    <d v="2021-03-13T00:00:00"/>
    <n v="1"/>
    <s v="O"/>
    <n v="1"/>
    <n v="30"/>
    <n v="1745444"/>
    <m/>
    <m/>
    <m/>
    <m/>
    <m/>
    <m/>
    <n v="1"/>
    <n v="1"/>
    <m/>
    <m/>
    <n v="367000"/>
    <s v="LINEA CONSUMO"/>
    <n v="0"/>
    <n v="2"/>
    <m/>
    <m/>
    <n v="1"/>
    <n v="2"/>
    <n v="44013"/>
    <s v="A"/>
    <m/>
    <n v="1"/>
    <n v="7"/>
    <n v="2"/>
    <d v="2021-03-31T00:00:00"/>
    <s v="D"/>
    <s v="Consumo"/>
    <x v="0"/>
  </r>
  <r>
    <s v="C"/>
    <s v="*"/>
    <n v="144205"/>
    <n v="4"/>
    <n v="19550"/>
    <d v="2019-11-25T00:00:00"/>
    <d v="2021-12-15T00:00:00"/>
    <n v="0"/>
    <n v="1"/>
    <n v="15"/>
    <n v="30"/>
    <n v="2"/>
    <n v="13.28"/>
    <n v="14.118883"/>
    <n v="5600000"/>
    <n v="266971"/>
    <n v="2273983"/>
    <n v="1258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421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020"/>
    <d v="2020-03-05T00:00:00"/>
    <d v="2022-02-20T00:00:00"/>
    <n v="0"/>
    <n v="1"/>
    <n v="12"/>
    <n v="30"/>
    <n v="2"/>
    <n v="20.92"/>
    <n v="23.047146000000001"/>
    <n v="4000000"/>
    <n v="212595"/>
    <n v="2103352"/>
    <n v="8554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3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528"/>
    <d v="2020-07-01T00:00:00"/>
    <d v="2022-08-10T00:00:00"/>
    <n v="0"/>
    <n v="1"/>
    <n v="8"/>
    <n v="30"/>
    <n v="2"/>
    <n v="20.88"/>
    <n v="22.998778999999999"/>
    <n v="6401246"/>
    <n v="317952"/>
    <n v="4644463"/>
    <n v="5335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20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15"/>
    <n v="4"/>
    <n v="20416"/>
    <d v="2020-07-31T00:00:00"/>
    <d v="2024-08-15T00:00:00"/>
    <n v="75"/>
    <n v="1"/>
    <n v="4"/>
    <n v="30"/>
    <n v="2"/>
    <n v="23.42"/>
    <n v="26.104899"/>
    <n v="5000000"/>
    <n v="161410"/>
    <n v="4736770"/>
    <n v="276834"/>
    <n v="0"/>
    <n v="0"/>
    <m/>
    <n v="473677"/>
    <n v="276834"/>
    <n v="46215"/>
    <m/>
    <m/>
    <d v="2020-12-15T00:00:00"/>
    <n v="1"/>
    <s v="O"/>
    <n v="1"/>
    <n v="30"/>
    <n v="210588"/>
    <m/>
    <m/>
    <m/>
    <m/>
    <m/>
    <m/>
    <n v="1"/>
    <n v="1"/>
    <m/>
    <m/>
    <n v="1541074"/>
    <s v="LINEA CONSUMO"/>
    <n v="0"/>
    <n v="0"/>
    <m/>
    <m/>
    <n v="5"/>
    <m/>
    <m/>
    <m/>
    <m/>
    <n v="1"/>
    <n v="7"/>
    <n v="2"/>
    <d v="2021-03-31T00:00:00"/>
    <s v="C"/>
    <s v="Consumo"/>
    <x v="0"/>
  </r>
  <r>
    <s v="C"/>
    <s v="*"/>
    <n v="144205"/>
    <n v="4"/>
    <n v="20628"/>
    <d v="2020-09-24T00:00:00"/>
    <d v="2023-04-17T00:00:00"/>
    <n v="13"/>
    <n v="1"/>
    <n v="4"/>
    <n v="30"/>
    <n v="2"/>
    <n v="21.02"/>
    <n v="23.168139"/>
    <n v="4000000"/>
    <n v="172559"/>
    <n v="3579133"/>
    <n v="86221"/>
    <n v="0"/>
    <n v="0"/>
    <m/>
    <n v="0"/>
    <n v="0"/>
    <n v="0"/>
    <m/>
    <m/>
    <d v="2021-03-05T00:00:00"/>
    <n v="1"/>
    <s v="O"/>
    <n v="1"/>
    <n v="30"/>
    <n v="109869"/>
    <m/>
    <m/>
    <m/>
    <m/>
    <m/>
    <m/>
    <n v="1"/>
    <n v="1"/>
    <m/>
    <m/>
    <n v="110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329"/>
    <d v="2020-07-01T00:00:00"/>
    <d v="2024-02-15T00:00:00"/>
    <n v="15"/>
    <n v="1"/>
    <n v="7"/>
    <n v="30"/>
    <n v="2"/>
    <n v="17.34"/>
    <n v="18.786684000000001"/>
    <n v="25898770"/>
    <n v="812875"/>
    <n v="22691948"/>
    <n v="389614"/>
    <n v="0"/>
    <n v="0"/>
    <m/>
    <n v="0"/>
    <n v="0"/>
    <n v="0"/>
    <m/>
    <m/>
    <d v="2021-03-31T00:00:00"/>
    <n v="1"/>
    <s v="O"/>
    <n v="1"/>
    <n v="30"/>
    <n v="484971"/>
    <m/>
    <m/>
    <m/>
    <m/>
    <m/>
    <m/>
    <n v="1"/>
    <n v="1"/>
    <m/>
    <m/>
    <n v="3061438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25"/>
    <n v="4"/>
    <n v="18484"/>
    <d v="2019-04-10T00:00:00"/>
    <d v="2020-09-05T00:00:00"/>
    <n v="415"/>
    <n v="1"/>
    <n v="8"/>
    <n v="30"/>
    <n v="2"/>
    <n v="17.48"/>
    <n v="18.95072"/>
    <n v="2000000"/>
    <n v="141036"/>
    <n v="1031616"/>
    <n v="33121"/>
    <n v="0"/>
    <n v="0"/>
    <m/>
    <n v="1031616"/>
    <n v="33121"/>
    <n v="231354"/>
    <m/>
    <m/>
    <d v="2020-02-03T00:00:00"/>
    <n v="1"/>
    <s v="O"/>
    <n v="1"/>
    <n v="30"/>
    <n v="1031616"/>
    <m/>
    <m/>
    <m/>
    <m/>
    <m/>
    <m/>
    <n v="1"/>
    <n v="1"/>
    <m/>
    <m/>
    <n v="361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9726"/>
    <d v="2019-12-30T00:00:00"/>
    <d v="2023-03-15T00:00:00"/>
    <n v="0"/>
    <n v="1"/>
    <n v="14"/>
    <n v="30"/>
    <n v="2"/>
    <n v="20.95"/>
    <n v="23.083431999999998"/>
    <n v="11000000"/>
    <n v="398464"/>
    <n v="7758103"/>
    <n v="67542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741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477"/>
    <d v="2020-07-01T00:00:00"/>
    <d v="2023-02-09T00:00:00"/>
    <n v="0"/>
    <n v="1"/>
    <n v="8"/>
    <n v="30"/>
    <n v="2"/>
    <n v="20.93"/>
    <n v="23.059239999999999"/>
    <n v="10960996"/>
    <n v="460743"/>
    <n v="8645648"/>
    <n v="110572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56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887"/>
    <d v="2020-11-10T00:00:00"/>
    <d v="2021-05-30T00:00:00"/>
    <n v="0"/>
    <n v="1"/>
    <n v="4"/>
    <n v="30"/>
    <n v="2"/>
    <n v="23.42"/>
    <n v="26.104899"/>
    <n v="2200000"/>
    <n v="392116"/>
    <n v="751954"/>
    <n v="342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58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310"/>
    <d v="2020-07-13T00:00:00"/>
    <d v="2023-07-30T00:00:00"/>
    <n v="0"/>
    <n v="1"/>
    <n v="7"/>
    <n v="30"/>
    <n v="2"/>
    <n v="21.02"/>
    <n v="23.168139"/>
    <n v="3000000"/>
    <n v="113056"/>
    <n v="2545635"/>
    <n v="49039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146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058"/>
    <d v="2020-07-01T00:00:00"/>
    <d v="2021-12-10T00:00:00"/>
    <n v="20"/>
    <n v="1"/>
    <n v="7"/>
    <n v="30"/>
    <n v="2"/>
    <n v="21.01"/>
    <n v="23.156034999999999"/>
    <n v="7499279"/>
    <n v="513858"/>
    <n v="4286425"/>
    <n v="50080"/>
    <n v="0"/>
    <n v="0"/>
    <m/>
    <n v="0"/>
    <n v="0"/>
    <n v="0"/>
    <m/>
    <m/>
    <d v="2021-03-12T00:00:00"/>
    <n v="1"/>
    <s v="O"/>
    <n v="1"/>
    <n v="30"/>
    <n v="41874"/>
    <m/>
    <m/>
    <m/>
    <m/>
    <m/>
    <m/>
    <n v="1"/>
    <n v="1"/>
    <m/>
    <m/>
    <n v="9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25"/>
    <n v="2"/>
    <n v="16061"/>
    <d v="2020-07-01T00:00:00"/>
    <d v="2025-03-30T00:00:00"/>
    <n v="30"/>
    <n v="1"/>
    <n v="6"/>
    <n v="30"/>
    <n v="2"/>
    <n v="13.2"/>
    <n v="14.02862"/>
    <n v="7589773"/>
    <n v="182255"/>
    <n v="6980631"/>
    <n v="157016"/>
    <n v="0"/>
    <n v="0"/>
    <m/>
    <n v="3490316"/>
    <n v="157016"/>
    <n v="0"/>
    <m/>
    <m/>
    <d v="2021-02-23T00:00:00"/>
    <n v="1"/>
    <s v="O"/>
    <n v="1"/>
    <n v="30"/>
    <n v="212113"/>
    <m/>
    <m/>
    <m/>
    <m/>
    <m/>
    <m/>
    <n v="1"/>
    <n v="1"/>
    <n v="44013"/>
    <s v="D"/>
    <n v="356000"/>
    <s v="LINEA CONSUMO"/>
    <n v="1"/>
    <n v="0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18590"/>
    <d v="2020-07-01T00:00:00"/>
    <d v="2022-04-15T00:00:00"/>
    <n v="0"/>
    <n v="1"/>
    <n v="8"/>
    <n v="30"/>
    <n v="2"/>
    <n v="21.08"/>
    <n v="23.240787000000001"/>
    <n v="4405346"/>
    <n v="252662"/>
    <n v="2913840"/>
    <n v="2462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3"/>
    <n v="20007"/>
    <d v="2020-02-28T00:00:00"/>
    <d v="2022-09-10T00:00:00"/>
    <n v="0"/>
    <n v="1"/>
    <n v="12"/>
    <n v="30"/>
    <n v="2"/>
    <n v="21.07"/>
    <n v="23.228676"/>
    <n v="5000000"/>
    <n v="215824"/>
    <n v="3306206"/>
    <n v="378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3889"/>
    <s v="A"/>
    <n v="1077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1480"/>
    <d v="2021-03-26T00:00:00"/>
    <d v="2023-11-15T00:00:00"/>
    <n v="0"/>
    <n v="1"/>
    <n v="0"/>
    <n v="30"/>
    <n v="2"/>
    <n v="21.02"/>
    <n v="23.168139"/>
    <n v="8000000"/>
    <n v="336641"/>
    <n v="8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281"/>
    <s v="A"/>
    <n v="1991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919"/>
    <d v="2020-07-01T00:00:00"/>
    <d v="2023-04-15T00:00:00"/>
    <n v="15"/>
    <n v="1"/>
    <n v="7"/>
    <n v="30"/>
    <n v="2"/>
    <n v="17.47"/>
    <n v="18.938995999999999"/>
    <n v="4652272"/>
    <n v="178548"/>
    <n v="3728332"/>
    <n v="27165"/>
    <n v="0"/>
    <n v="0"/>
    <m/>
    <n v="0"/>
    <n v="0"/>
    <n v="0"/>
    <m/>
    <m/>
    <d v="2021-03-15T00:00:00"/>
    <n v="1"/>
    <s v="O"/>
    <n v="1"/>
    <n v="30"/>
    <n v="9128"/>
    <m/>
    <m/>
    <m/>
    <m/>
    <m/>
    <m/>
    <n v="1"/>
    <n v="1"/>
    <m/>
    <m/>
    <n v="3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181"/>
    <d v="2020-05-29T00:00:00"/>
    <d v="2023-10-05T00:00:00"/>
    <n v="0"/>
    <n v="1"/>
    <n v="10"/>
    <n v="30"/>
    <n v="2"/>
    <n v="19.320074000000002"/>
    <n v="21.126100000000001"/>
    <n v="5000000"/>
    <n v="170511"/>
    <n v="40174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3924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587"/>
    <d v="2020-09-16T00:00:00"/>
    <d v="2022-02-05T00:00:00"/>
    <n v="0"/>
    <n v="1"/>
    <n v="7"/>
    <n v="30"/>
    <n v="2"/>
    <n v="11.42"/>
    <n v="12.037115999999999"/>
    <n v="1550000"/>
    <n v="104897"/>
    <n v="8827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6076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1043"/>
    <d v="2020-12-09T00:00:00"/>
    <d v="2022-12-30T00:00:00"/>
    <n v="0"/>
    <n v="1"/>
    <n v="2"/>
    <n v="30"/>
    <n v="2"/>
    <n v="21.02"/>
    <n v="23.168139"/>
    <n v="4500000"/>
    <n v="231280"/>
    <n v="4192419"/>
    <n v="7200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4174"/>
    <s v="A"/>
    <n v="1793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902"/>
    <d v="2020-11-12T00:00:00"/>
    <d v="2024-04-05T00:00:00"/>
    <n v="0"/>
    <n v="1"/>
    <n v="4"/>
    <n v="30"/>
    <n v="2"/>
    <n v="19.32"/>
    <n v="21.126010999999998"/>
    <n v="5000000"/>
    <n v="170510"/>
    <n v="4612073"/>
    <n v="618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9005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10"/>
    <n v="4"/>
    <n v="19041"/>
    <d v="2020-07-01T00:00:00"/>
    <d v="2024-04-01T00:00:00"/>
    <n v="0"/>
    <n v="1"/>
    <n v="6"/>
    <n v="30"/>
    <n v="2"/>
    <n v="21.02"/>
    <n v="23.168139"/>
    <n v="26645525"/>
    <n v="860753"/>
    <n v="24175476"/>
    <n v="1248670"/>
    <n v="0"/>
    <n v="0"/>
    <m/>
    <n v="241755"/>
    <n v="0"/>
    <n v="0"/>
    <m/>
    <m/>
    <d v="2021-01-02T00:00:00"/>
    <n v="1"/>
    <s v="O"/>
    <n v="1"/>
    <n v="30"/>
    <n v="0"/>
    <m/>
    <m/>
    <m/>
    <m/>
    <m/>
    <m/>
    <n v="1"/>
    <n v="1"/>
    <m/>
    <m/>
    <n v="1293600"/>
    <s v="LINEA CONSUMO"/>
    <n v="0"/>
    <n v="0"/>
    <m/>
    <m/>
    <n v="1"/>
    <n v="2"/>
    <n v="44013"/>
    <s v="A"/>
    <m/>
    <n v="1"/>
    <n v="7"/>
    <n v="2"/>
    <d v="2021-03-31T00:00:00"/>
    <s v="B"/>
    <s v="Consumo"/>
    <x v="5"/>
  </r>
  <r>
    <s v="C"/>
    <s v="*"/>
    <n v="144205"/>
    <n v="4"/>
    <n v="21508"/>
    <d v="2021-03-30T00:00:00"/>
    <d v="2024-03-30T00:00:00"/>
    <n v="0"/>
    <n v="1"/>
    <n v="0"/>
    <n v="30"/>
    <n v="2"/>
    <n v="20.8"/>
    <n v="22.902097999999999"/>
    <n v="5133829"/>
    <n v="192891"/>
    <n v="513382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17000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15"/>
    <n v="4"/>
    <n v="17898"/>
    <d v="2018-12-06T00:00:00"/>
    <d v="2021-02-15T00:00:00"/>
    <n v="75"/>
    <n v="1"/>
    <n v="24"/>
    <n v="30"/>
    <n v="2"/>
    <n v="17.32"/>
    <n v="18.763266999999999"/>
    <n v="5500000"/>
    <n v="255212"/>
    <n v="457207"/>
    <n v="22728"/>
    <n v="0"/>
    <n v="0"/>
    <m/>
    <n v="45721"/>
    <n v="22728"/>
    <n v="4440"/>
    <m/>
    <m/>
    <d v="2020-12-14T00:00:00"/>
    <n v="1"/>
    <s v="O"/>
    <n v="1"/>
    <n v="30"/>
    <n v="457207"/>
    <m/>
    <m/>
    <m/>
    <m/>
    <m/>
    <m/>
    <n v="1"/>
    <n v="1"/>
    <m/>
    <m/>
    <n v="1239000"/>
    <s v="LINEA CONSUMO"/>
    <n v="0"/>
    <n v="0"/>
    <m/>
    <m/>
    <n v="5"/>
    <m/>
    <m/>
    <m/>
    <m/>
    <n v="1"/>
    <n v="7"/>
    <n v="2"/>
    <d v="2021-03-31T00:00:00"/>
    <s v="C"/>
    <s v="Consumo"/>
    <x v="1"/>
  </r>
  <r>
    <s v="C"/>
    <s v="*"/>
    <n v="144205"/>
    <n v="4"/>
    <n v="19351"/>
    <d v="2020-07-01T00:00:00"/>
    <d v="2022-09-15T00:00:00"/>
    <n v="0"/>
    <n v="1"/>
    <n v="9"/>
    <n v="30"/>
    <n v="2"/>
    <n v="17.34"/>
    <n v="18.786684000000001"/>
    <n v="8558509"/>
    <n v="397217"/>
    <n v="5677267"/>
    <n v="344609"/>
    <n v="0"/>
    <n v="0"/>
    <m/>
    <n v="0"/>
    <n v="0"/>
    <n v="0"/>
    <m/>
    <m/>
    <d v="2020-11-24T00:00:00"/>
    <n v="1"/>
    <s v="O"/>
    <n v="1"/>
    <n v="30"/>
    <n v="0"/>
    <m/>
    <m/>
    <m/>
    <m/>
    <m/>
    <m/>
    <n v="1"/>
    <n v="1"/>
    <m/>
    <m/>
    <n v="63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7848"/>
    <d v="2020-07-01T00:00:00"/>
    <d v="2021-08-15T00:00:00"/>
    <n v="0"/>
    <n v="1"/>
    <n v="8"/>
    <n v="30"/>
    <n v="2"/>
    <n v="23.3"/>
    <n v="25.95655"/>
    <n v="3984562"/>
    <n v="349764"/>
    <n v="1651401"/>
    <n v="15994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9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8010"/>
    <d v="2020-07-01T00:00:00"/>
    <d v="2022-01-10T00:00:00"/>
    <n v="20"/>
    <n v="1"/>
    <n v="7"/>
    <n v="30"/>
    <n v="2"/>
    <n v="20.92"/>
    <n v="23.047146000000001"/>
    <n v="6922858"/>
    <n v="451414"/>
    <n v="4283624"/>
    <n v="162026"/>
    <n v="0"/>
    <n v="0"/>
    <m/>
    <n v="0"/>
    <n v="0"/>
    <n v="0"/>
    <m/>
    <m/>
    <d v="2021-01-25T00:00:00"/>
    <n v="1"/>
    <s v="O"/>
    <n v="1"/>
    <n v="30"/>
    <n v="173762"/>
    <m/>
    <m/>
    <m/>
    <m/>
    <m/>
    <m/>
    <n v="1"/>
    <n v="1"/>
    <m/>
    <m/>
    <n v="135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100"/>
    <d v="2020-07-01T00:00:00"/>
    <d v="2022-01-16T00:00:00"/>
    <n v="0"/>
    <n v="1"/>
    <n v="8"/>
    <n v="30"/>
    <n v="2"/>
    <n v="21.01"/>
    <n v="23.156034999999999"/>
    <n v="4331788"/>
    <n v="282648"/>
    <n v="2572257"/>
    <n v="210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327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579"/>
    <d v="2020-09-14T00:00:00"/>
    <d v="2023-03-30T00:00:00"/>
    <n v="0"/>
    <n v="1"/>
    <n v="5"/>
    <n v="30"/>
    <n v="2"/>
    <n v="17.420000000000002"/>
    <n v="18.880393000000002"/>
    <n v="5000000"/>
    <n v="206772"/>
    <n v="4309291"/>
    <n v="61959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47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695"/>
    <d v="2020-07-01T00:00:00"/>
    <d v="2023-01-01T00:00:00"/>
    <n v="0"/>
    <n v="1"/>
    <n v="9"/>
    <n v="30"/>
    <n v="2"/>
    <n v="20.97"/>
    <n v="23.107628999999999"/>
    <n v="14684250"/>
    <n v="633107"/>
    <n v="10999446"/>
    <n v="6407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57201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1429"/>
    <d v="2021-03-10T00:00:00"/>
    <d v="2023-03-30T00:00:00"/>
    <n v="0"/>
    <n v="1"/>
    <n v="0"/>
    <n v="30"/>
    <n v="2"/>
    <n v="11.420004"/>
    <n v="12.03712"/>
    <n v="3000000"/>
    <n v="140409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01494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19947"/>
    <d v="2020-07-01T00:00:00"/>
    <d v="2023-11-10T00:00:00"/>
    <n v="0"/>
    <n v="1"/>
    <n v="8"/>
    <n v="30"/>
    <n v="2"/>
    <n v="21.07"/>
    <n v="23.228676"/>
    <n v="19921666"/>
    <n v="697430"/>
    <n v="16963510"/>
    <n v="19856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13"/>
    <s v="A"/>
    <n v="7442435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0759"/>
    <d v="2020-10-21T00:00:00"/>
    <d v="2023-02-28T00:00:00"/>
    <n v="0"/>
    <n v="1"/>
    <n v="5"/>
    <n v="30"/>
    <n v="2"/>
    <n v="11.42"/>
    <n v="12.037115999999999"/>
    <n v="7100000"/>
    <n v="290052"/>
    <n v="596620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617565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662"/>
    <d v="2019-12-23T00:00:00"/>
    <d v="2021-12-30T00:00:00"/>
    <n v="0"/>
    <n v="1"/>
    <n v="15"/>
    <n v="30"/>
    <n v="2"/>
    <n v="23.35"/>
    <n v="26.018343000000002"/>
    <n v="3200000"/>
    <n v="168151"/>
    <n v="1370975"/>
    <n v="88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1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5067"/>
    <d v="2017-05-12T00:00:00"/>
    <d v="2023-06-02T00:00:00"/>
    <n v="0"/>
    <n v="1"/>
    <n v="46"/>
    <n v="30"/>
    <n v="2"/>
    <n v="18.54"/>
    <n v="20.199463000000002"/>
    <n v="29900000"/>
    <n v="691112"/>
    <n v="14489881.140000001"/>
    <n v="22386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818447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934"/>
    <d v="2020-11-20T00:00:00"/>
    <d v="2021-12-01T00:00:00"/>
    <n v="0"/>
    <n v="1"/>
    <n v="4"/>
    <n v="30"/>
    <n v="2"/>
    <n v="11.42"/>
    <n v="12.037115999999999"/>
    <n v="500000"/>
    <n v="44289"/>
    <n v="339074"/>
    <n v="324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42553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15"/>
    <n v="3"/>
    <n v="19979"/>
    <d v="2020-07-01T00:00:00"/>
    <d v="2023-01-05T00:00:00"/>
    <n v="85"/>
    <n v="1"/>
    <n v="5"/>
    <n v="30"/>
    <n v="2"/>
    <n v="21.07"/>
    <n v="23.228676"/>
    <n v="5714856"/>
    <n v="246681"/>
    <n v="4844548"/>
    <n v="240245"/>
    <n v="0"/>
    <n v="0"/>
    <m/>
    <n v="484455"/>
    <n v="240245"/>
    <n v="9889"/>
    <m/>
    <m/>
    <d v="2021-03-31T00:00:00"/>
    <n v="1"/>
    <s v="O"/>
    <n v="1"/>
    <n v="30"/>
    <n v="374924"/>
    <m/>
    <m/>
    <m/>
    <m/>
    <m/>
    <m/>
    <n v="1"/>
    <n v="1"/>
    <n v="44013"/>
    <s v="A"/>
    <n v="629000"/>
    <s v="LINEA CONSUMO"/>
    <n v="1"/>
    <n v="2"/>
    <m/>
    <m/>
    <n v="5"/>
    <m/>
    <m/>
    <m/>
    <m/>
    <n v="1"/>
    <n v="7"/>
    <n v="2"/>
    <d v="2021-03-31T00:00:00"/>
    <s v="C"/>
    <s v="Consumo"/>
    <x v="0"/>
  </r>
  <r>
    <s v="C"/>
    <s v="*"/>
    <n v="144205"/>
    <n v="4"/>
    <n v="19470"/>
    <d v="2019-10-31T00:00:00"/>
    <d v="2021-11-15T00:00:00"/>
    <n v="15"/>
    <n v="1"/>
    <n v="15"/>
    <n v="30"/>
    <n v="2"/>
    <n v="17.329999999999998"/>
    <n v="18.774975000000001"/>
    <n v="2500000"/>
    <n v="124002"/>
    <n v="1039533"/>
    <n v="16456"/>
    <n v="0"/>
    <n v="0"/>
    <m/>
    <n v="0"/>
    <n v="0"/>
    <n v="0"/>
    <m/>
    <m/>
    <d v="2021-03-15T00:00:00"/>
    <n v="1"/>
    <s v="O"/>
    <n v="1"/>
    <n v="30"/>
    <n v="109001"/>
    <m/>
    <m/>
    <m/>
    <m/>
    <m/>
    <m/>
    <n v="1"/>
    <n v="1"/>
    <m/>
    <m/>
    <n v="24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57"/>
    <d v="2019-10-30T00:00:00"/>
    <d v="2024-11-05T00:00:00"/>
    <n v="25"/>
    <n v="1"/>
    <n v="15"/>
    <n v="30"/>
    <n v="2"/>
    <n v="20.93"/>
    <n v="23.059239999999999"/>
    <n v="7000000"/>
    <n v="189098"/>
    <n v="5776266"/>
    <n v="83960"/>
    <n v="0"/>
    <n v="0"/>
    <m/>
    <n v="0"/>
    <n v="0"/>
    <n v="0"/>
    <m/>
    <m/>
    <d v="2021-03-20T00:00:00"/>
    <n v="1"/>
    <s v="O"/>
    <n v="1"/>
    <n v="30"/>
    <n v="701"/>
    <m/>
    <m/>
    <m/>
    <m/>
    <m/>
    <m/>
    <n v="1"/>
    <n v="1"/>
    <m/>
    <m/>
    <n v="792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235"/>
    <d v="2019-02-21T00:00:00"/>
    <d v="2022-03-01T00:00:00"/>
    <n v="0"/>
    <n v="1"/>
    <n v="24"/>
    <n v="30"/>
    <n v="2"/>
    <n v="21.03"/>
    <n v="23.180243999999998"/>
    <n v="12000000"/>
    <n v="452286"/>
    <n v="4856385"/>
    <n v="82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25577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357"/>
    <d v="2020-07-23T00:00:00"/>
    <d v="2023-12-15T00:00:00"/>
    <n v="0"/>
    <n v="1"/>
    <n v="7"/>
    <n v="30"/>
    <n v="2"/>
    <n v="19.320074000000002"/>
    <n v="21.126100000000001"/>
    <n v="5000000"/>
    <n v="170511"/>
    <n v="4337830"/>
    <n v="325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37423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1205"/>
    <n v="4"/>
    <n v="20837"/>
    <d v="2020-10-30T00:00:00"/>
    <d v="2030-10-30T00:00:00"/>
    <n v="30"/>
    <n v="1"/>
    <n v="3"/>
    <n v="30"/>
    <n v="2"/>
    <n v="19.32"/>
    <n v="21.126010999999998"/>
    <n v="50000000"/>
    <n v="943844"/>
    <n v="49576726"/>
    <n v="1552741"/>
    <n v="0"/>
    <n v="50000000"/>
    <m/>
    <n v="0"/>
    <n v="0"/>
    <n v="0"/>
    <m/>
    <m/>
    <d v="2021-02-09T00:00:00"/>
    <n v="1"/>
    <s v="O"/>
    <n v="1"/>
    <n v="30"/>
    <n v="293639"/>
    <m/>
    <m/>
    <m/>
    <m/>
    <m/>
    <m/>
    <n v="1"/>
    <n v="1"/>
    <m/>
    <m/>
    <n v="26440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439"/>
    <d v="2020-08-11T00:00:00"/>
    <d v="2021-03-30T00:00:00"/>
    <n v="0"/>
    <n v="1"/>
    <n v="6"/>
    <n v="30"/>
    <n v="2"/>
    <n v="11.42"/>
    <n v="12.037115999999999"/>
    <n v="595000"/>
    <n v="88266"/>
    <n v="87293"/>
    <n v="672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69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27"/>
    <d v="2021-03-09T00:00:00"/>
    <d v="2023-07-30T00:00:00"/>
    <n v="0"/>
    <n v="1"/>
    <n v="0"/>
    <n v="30"/>
    <n v="2"/>
    <n v="17.420000000000002"/>
    <n v="18.880393000000002"/>
    <n v="4500000"/>
    <n v="196731"/>
    <n v="4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494"/>
    <d v="2020-07-01T00:00:00"/>
    <d v="2021-11-01T00:00:00"/>
    <n v="0"/>
    <n v="1"/>
    <n v="8"/>
    <n v="30"/>
    <n v="2"/>
    <n v="23.432207999999999"/>
    <n v="26.12"/>
    <n v="4041387"/>
    <n v="296628"/>
    <n v="2177005"/>
    <n v="36605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9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0251"/>
    <d v="2020-06-23T00:00:00"/>
    <d v="2023-11-12T00:00:00"/>
    <n v="0"/>
    <n v="1"/>
    <n v="8"/>
    <n v="30"/>
    <n v="2"/>
    <n v="19.320074000000002"/>
    <n v="21.126100000000001"/>
    <n v="5000000"/>
    <n v="170511"/>
    <n v="4238004"/>
    <n v="4071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0075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17"/>
    <d v="2021-03-05T00:00:00"/>
    <d v="2022-11-30T00:00:00"/>
    <n v="0"/>
    <n v="1"/>
    <n v="1"/>
    <n v="30"/>
    <n v="2"/>
    <n v="11.420004"/>
    <n v="12.03712"/>
    <n v="1790000"/>
    <n v="98711"/>
    <n v="169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6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00"/>
    <d v="2020-10-13T00:00:00"/>
    <d v="2026-10-13T00:00:00"/>
    <n v="0"/>
    <n v="1"/>
    <n v="3"/>
    <n v="30"/>
    <n v="2"/>
    <n v="21.07"/>
    <n v="23.228676"/>
    <n v="7759825"/>
    <n v="190714"/>
    <n v="7545854"/>
    <n v="1104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030016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05"/>
    <n v="4"/>
    <n v="20701"/>
    <d v="2020-10-13T00:00:00"/>
    <d v="2026-10-13T00:00:00"/>
    <n v="0"/>
    <n v="1"/>
    <n v="3"/>
    <n v="30"/>
    <n v="2"/>
    <n v="17.48"/>
    <n v="18.95072"/>
    <n v="7506078"/>
    <n v="168998"/>
    <n v="7286111"/>
    <n v="88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960139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05"/>
    <n v="4"/>
    <n v="20702"/>
    <d v="2020-10-13T00:00:00"/>
    <d v="2026-10-13T00:00:00"/>
    <n v="0"/>
    <n v="1"/>
    <n v="4"/>
    <n v="30"/>
    <n v="2"/>
    <n v="11.34"/>
    <n v="11.948363000000001"/>
    <n v="3320215"/>
    <n v="63777"/>
    <n v="3187198"/>
    <n v="251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57433"/>
    <s v="LINEA CONSUMO"/>
    <n v="0"/>
    <n v="0"/>
    <m/>
    <m/>
    <n v="5"/>
    <m/>
    <m/>
    <m/>
    <m/>
    <n v="1"/>
    <n v="7"/>
    <n v="1"/>
    <d v="2021-03-31T00:00:00"/>
    <s v="A"/>
    <s v="Consumo"/>
    <x v="0"/>
  </r>
  <r>
    <s v="C"/>
    <s v="*"/>
    <n v="144225"/>
    <n v="4"/>
    <n v="17189"/>
    <d v="2018-07-26T00:00:00"/>
    <d v="2020-08-14T00:00:00"/>
    <n v="496"/>
    <n v="1"/>
    <n v="14"/>
    <n v="30"/>
    <n v="2"/>
    <n v="20.150001"/>
    <n v="22.119140999999999"/>
    <n v="4500000"/>
    <n v="229361"/>
    <n v="2095272"/>
    <n v="80669"/>
    <n v="0"/>
    <n v="0"/>
    <m/>
    <n v="2095272"/>
    <n v="80669"/>
    <n v="588388"/>
    <m/>
    <m/>
    <d v="2019-12-31T00:00:00"/>
    <n v="1"/>
    <s v="O"/>
    <n v="1"/>
    <n v="30"/>
    <n v="2095272"/>
    <m/>
    <m/>
    <m/>
    <m/>
    <m/>
    <m/>
    <n v="1"/>
    <n v="1"/>
    <m/>
    <m/>
    <n v="471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9523"/>
    <d v="2020-07-01T00:00:00"/>
    <d v="2024-04-03T00:00:00"/>
    <n v="0"/>
    <n v="1"/>
    <n v="8"/>
    <n v="30"/>
    <n v="2"/>
    <n v="20.88"/>
    <n v="22.998778999999999"/>
    <n v="18800749"/>
    <n v="605938"/>
    <n v="16429645"/>
    <n v="256545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620198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21006"/>
    <d v="2020-11-30T00:00:00"/>
    <d v="2022-06-15T00:00:00"/>
    <n v="0"/>
    <n v="1"/>
    <n v="3"/>
    <n v="30"/>
    <n v="2"/>
    <n v="11.42"/>
    <n v="12.037115999999999"/>
    <n v="1000000"/>
    <n v="60713"/>
    <n v="844757"/>
    <n v="37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3472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25"/>
    <d v="2020-06-17T00:00:00"/>
    <d v="2023-10-17T00:00:00"/>
    <n v="0"/>
    <n v="1"/>
    <n v="9"/>
    <n v="30"/>
    <n v="2"/>
    <n v="19.320074000000002"/>
    <n v="21.126100000000001"/>
    <n v="5000000"/>
    <n v="170511"/>
    <n v="4110742"/>
    <n v="44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71383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36"/>
    <d v="2021-03-12T00:00:00"/>
    <d v="2023-04-12T00:00:00"/>
    <n v="0"/>
    <n v="1"/>
    <n v="0"/>
    <n v="30"/>
    <n v="2"/>
    <n v="11.420004"/>
    <n v="12.03712"/>
    <n v="1790000"/>
    <n v="80793"/>
    <n v="1790000"/>
    <n v="1022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53617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13"/>
    <d v="2019-10-24T00:00:00"/>
    <d v="2022-03-05T00:00:00"/>
    <n v="0"/>
    <n v="1"/>
    <n v="17"/>
    <n v="30"/>
    <n v="2"/>
    <n v="20.93"/>
    <n v="23.059239999999999"/>
    <n v="3500000"/>
    <n v="159063"/>
    <n v="156948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847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13"/>
    <d v="2020-06-12T00:00:00"/>
    <d v="2023-11-05T00:00:00"/>
    <n v="0"/>
    <n v="1"/>
    <n v="9"/>
    <n v="30"/>
    <n v="2"/>
    <n v="19.320074000000002"/>
    <n v="21.126100000000001"/>
    <n v="5000000"/>
    <n v="170511"/>
    <n v="41216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256528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52"/>
    <d v="2021-03-18T00:00:00"/>
    <d v="2022-09-30T00:00:00"/>
    <n v="0"/>
    <n v="1"/>
    <n v="0"/>
    <n v="30"/>
    <n v="2"/>
    <n v="11.420004"/>
    <n v="12.03712"/>
    <n v="2200000"/>
    <n v="133569"/>
    <n v="22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85249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390"/>
    <d v="2020-07-30T00:00:00"/>
    <d v="2023-11-30T00:00:00"/>
    <n v="30"/>
    <n v="1"/>
    <n v="6"/>
    <n v="30"/>
    <n v="2"/>
    <n v="19.320074000000002"/>
    <n v="21.126100000000001"/>
    <n v="5000000"/>
    <n v="170511"/>
    <n v="4339192"/>
    <n v="69851"/>
    <n v="0"/>
    <n v="0"/>
    <m/>
    <n v="0"/>
    <n v="0"/>
    <n v="0"/>
    <m/>
    <m/>
    <d v="2021-03-19T00:00:00"/>
    <n v="1"/>
    <s v="O"/>
    <n v="1"/>
    <n v="30"/>
    <n v="101176"/>
    <m/>
    <m/>
    <m/>
    <m/>
    <m/>
    <m/>
    <n v="1"/>
    <n v="1"/>
    <m/>
    <m/>
    <n v="183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1277"/>
    <d v="2021-02-09T00:00:00"/>
    <d v="2022-10-28T00:00:00"/>
    <n v="0"/>
    <n v="1"/>
    <n v="1"/>
    <n v="30"/>
    <n v="2"/>
    <n v="11.420004"/>
    <n v="12.03712"/>
    <n v="1500000"/>
    <n v="82719"/>
    <n v="1418628"/>
    <n v="1215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n v="44236"/>
    <s v="A"/>
    <n v="23055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326"/>
    <d v="2021-02-17T00:00:00"/>
    <d v="2022-08-28T00:00:00"/>
    <n v="0"/>
    <n v="1"/>
    <n v="0"/>
    <n v="30"/>
    <n v="2"/>
    <n v="11.420004"/>
    <n v="12.03712"/>
    <n v="2300000"/>
    <n v="139640"/>
    <n v="2300000"/>
    <n v="2190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34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87"/>
    <d v="2020-08-20T00:00:00"/>
    <d v="2024-03-05T00:00:00"/>
    <n v="25"/>
    <n v="1"/>
    <n v="5"/>
    <n v="30"/>
    <n v="2"/>
    <n v="21.02"/>
    <n v="23.168139"/>
    <n v="14000000"/>
    <n v="473635"/>
    <n v="12817276"/>
    <n v="390602"/>
    <n v="0"/>
    <n v="0"/>
    <m/>
    <n v="0"/>
    <n v="0"/>
    <n v="0"/>
    <m/>
    <m/>
    <d v="2021-03-05T00:00:00"/>
    <n v="1"/>
    <s v="O"/>
    <n v="1"/>
    <n v="30"/>
    <n v="249125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547"/>
    <d v="2020-07-01T00:00:00"/>
    <d v="2024-09-15T00:00:00"/>
    <n v="15"/>
    <n v="1"/>
    <n v="7"/>
    <n v="30"/>
    <n v="2"/>
    <n v="17.28"/>
    <n v="18.716446000000001"/>
    <n v="28473865"/>
    <n v="802800"/>
    <n v="25172344"/>
    <n v="181227"/>
    <n v="0"/>
    <n v="0"/>
    <m/>
    <n v="0"/>
    <n v="0"/>
    <n v="0"/>
    <m/>
    <m/>
    <d v="2021-03-24T00:00:00"/>
    <n v="1"/>
    <s v="O"/>
    <n v="1"/>
    <n v="30"/>
    <n v="3702"/>
    <m/>
    <m/>
    <m/>
    <m/>
    <m/>
    <m/>
    <n v="1"/>
    <n v="1"/>
    <m/>
    <m/>
    <n v="2819545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21284"/>
    <d v="2021-02-10T00:00:00"/>
    <d v="2022-06-28T00:00:00"/>
    <n v="0"/>
    <n v="1"/>
    <n v="1"/>
    <n v="30"/>
    <n v="2"/>
    <n v="11.420004"/>
    <n v="12.03712"/>
    <n v="2000000"/>
    <n v="135351"/>
    <n v="18830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045088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36"/>
    <d v="2020-06-19T00:00:00"/>
    <d v="2023-11-05T00:00:00"/>
    <n v="0"/>
    <n v="1"/>
    <n v="8"/>
    <n v="30"/>
    <n v="2"/>
    <n v="19.320074000000002"/>
    <n v="21.126100000000001"/>
    <n v="5000000"/>
    <n v="170511"/>
    <n v="4232000"/>
    <n v="6131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72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978"/>
    <d v="2020-02-27T00:00:00"/>
    <d v="2024-03-10T00:00:00"/>
    <n v="0"/>
    <n v="1"/>
    <n v="12"/>
    <n v="30"/>
    <n v="2"/>
    <n v="21.07"/>
    <n v="23.228676"/>
    <n v="9000000"/>
    <n v="279030"/>
    <n v="7393358"/>
    <n v="86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165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471"/>
    <d v="2020-08-19T00:00:00"/>
    <d v="2023-03-19T00:00:00"/>
    <n v="0"/>
    <n v="1"/>
    <n v="7"/>
    <n v="30"/>
    <n v="2"/>
    <n v="21.02"/>
    <n v="23.168139"/>
    <n v="5000000"/>
    <n v="210401"/>
    <n v="4070794"/>
    <n v="3090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13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380"/>
    <d v="2021-02-26T00:00:00"/>
    <d v="2024-01-28T00:00:00"/>
    <n v="0"/>
    <n v="1"/>
    <n v="2"/>
    <n v="30"/>
    <n v="2"/>
    <n v="21.02"/>
    <n v="23.168139"/>
    <n v="10300000"/>
    <n v="396149"/>
    <n v="968615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14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0300"/>
    <d v="2020-06-30T00:00:00"/>
    <d v="2024-07-15T00:00:00"/>
    <n v="0"/>
    <n v="1"/>
    <n v="9"/>
    <n v="30"/>
    <n v="2"/>
    <n v="21.02"/>
    <n v="23.168139"/>
    <n v="19900000"/>
    <n v="616431"/>
    <n v="17111001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012"/>
    <s v="A"/>
    <n v="22450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1357"/>
    <d v="2021-02-25T00:00:00"/>
    <d v="2022-09-28T00:00:00"/>
    <n v="0"/>
    <n v="1"/>
    <n v="1"/>
    <n v="30"/>
    <n v="2"/>
    <n v="17.420000000000002"/>
    <n v="18.880393000000002"/>
    <n v="6100000"/>
    <n v="369671"/>
    <n v="58185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54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868"/>
    <d v="2020-11-04T00:00:00"/>
    <d v="2024-03-30T00:00:00"/>
    <n v="0"/>
    <n v="1"/>
    <n v="3"/>
    <n v="30"/>
    <n v="2"/>
    <n v="21.02"/>
    <n v="23.168139"/>
    <n v="19900000"/>
    <n v="696152"/>
    <n v="18838917"/>
    <n v="32740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5310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1056"/>
    <d v="2020-12-14T00:00:00"/>
    <d v="2023-06-30T00:00:00"/>
    <n v="0"/>
    <n v="1"/>
    <n v="3"/>
    <n v="30"/>
    <n v="2"/>
    <n v="23.42"/>
    <n v="26.104899"/>
    <n v="5000000"/>
    <n v="221769"/>
    <n v="4612602"/>
    <n v="6002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8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210"/>
    <d v="2020-07-01T00:00:00"/>
    <d v="2023-04-10T00:00:00"/>
    <n v="0"/>
    <n v="1"/>
    <n v="20"/>
    <n v="30"/>
    <n v="2"/>
    <n v="23.41"/>
    <n v="26.09253"/>
    <n v="10688292"/>
    <n v="442296"/>
    <n v="4759596"/>
    <n v="8047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59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3"/>
    <n v="19817"/>
    <d v="2020-01-27T00:00:00"/>
    <d v="2022-02-10T00:00:00"/>
    <n v="0"/>
    <n v="1"/>
    <n v="14"/>
    <n v="30"/>
    <n v="2"/>
    <n v="13.38"/>
    <n v="14.231804"/>
    <n v="6030000"/>
    <n v="287755"/>
    <n v="2618671"/>
    <n v="22379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n v="43857"/>
    <s v="A"/>
    <n v="20705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262"/>
    <d v="2020-06-26T00:00:00"/>
    <d v="2024-07-20T00:00:00"/>
    <n v="0"/>
    <n v="1"/>
    <n v="10"/>
    <n v="30"/>
    <n v="2"/>
    <n v="21.02"/>
    <n v="23.168139"/>
    <n v="18000000"/>
    <n v="557576"/>
    <n v="15207404"/>
    <n v="15982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08"/>
    <s v="A"/>
    <n v="15280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9192"/>
    <d v="2020-07-01T00:00:00"/>
    <d v="2021-11-05T00:00:00"/>
    <n v="0"/>
    <n v="1"/>
    <n v="9"/>
    <n v="30"/>
    <n v="2"/>
    <n v="21.01"/>
    <n v="23.156034999999999"/>
    <n v="3848723"/>
    <n v="277895"/>
    <n v="1649976"/>
    <n v="2696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729"/>
    <d v="2019-12-30T00:00:00"/>
    <d v="2021-07-30T00:00:00"/>
    <n v="0"/>
    <n v="1"/>
    <n v="15"/>
    <n v="30"/>
    <n v="2"/>
    <n v="13.35"/>
    <n v="14.197917"/>
    <n v="2013000"/>
    <n v="118125"/>
    <n v="438214"/>
    <n v="114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246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850"/>
    <d v="2020-01-30T00:00:00"/>
    <d v="2023-02-10T00:00:00"/>
    <n v="0"/>
    <n v="1"/>
    <n v="16"/>
    <n v="30"/>
    <n v="2"/>
    <n v="17.38"/>
    <n v="18.83353"/>
    <n v="12000000"/>
    <n v="430106"/>
    <n v="73414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93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784"/>
    <d v="2020-10-22T00:00:00"/>
    <d v="2024-03-15T00:00:00"/>
    <n v="0"/>
    <n v="1"/>
    <n v="20"/>
    <n v="30"/>
    <n v="2"/>
    <n v="19.32"/>
    <n v="21.126010999999998"/>
    <n v="5000000"/>
    <n v="170510"/>
    <n v="2810693"/>
    <n v="25636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61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412"/>
    <d v="2018-09-07T00:00:00"/>
    <d v="2022-09-07T00:00:00"/>
    <n v="0"/>
    <n v="1"/>
    <n v="30"/>
    <n v="30"/>
    <n v="2"/>
    <n v="16.45"/>
    <n v="17.748721"/>
    <n v="29900000"/>
    <n v="854281"/>
    <n v="13503331"/>
    <n v="1542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02137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1254"/>
    <d v="2021-01-29T00:00:00"/>
    <d v="2024-05-30T00:00:00"/>
    <n v="0"/>
    <n v="1"/>
    <n v="1"/>
    <n v="30"/>
    <n v="2"/>
    <n v="21.02"/>
    <n v="23.168139"/>
    <n v="15000000"/>
    <n v="524738"/>
    <n v="14693950"/>
    <n v="25729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2863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197"/>
    <d v="2020-07-01T00:00:00"/>
    <d v="2022-04-02T00:00:00"/>
    <n v="0"/>
    <n v="1"/>
    <n v="9"/>
    <n v="30"/>
    <n v="2"/>
    <n v="21.01"/>
    <n v="23.156034999999999"/>
    <n v="6772789"/>
    <n v="388213"/>
    <n v="4031071"/>
    <n v="6823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36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1282"/>
    <d v="2021-02-09T00:00:00"/>
    <d v="2023-02-28T00:00:00"/>
    <n v="0"/>
    <n v="1"/>
    <n v="0"/>
    <n v="30"/>
    <n v="2"/>
    <n v="21.02"/>
    <n v="23.168139"/>
    <n v="4500000"/>
    <n v="231280"/>
    <n v="4500000"/>
    <n v="7884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12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731"/>
    <d v="2020-07-01T00:00:00"/>
    <d v="2023-05-30T00:00:00"/>
    <n v="0"/>
    <n v="1"/>
    <n v="7"/>
    <n v="30"/>
    <n v="2"/>
    <n v="20.95"/>
    <n v="23.083431999999998"/>
    <n v="14388460"/>
    <n v="564721"/>
    <n v="12075454"/>
    <n v="20992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8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7857"/>
    <d v="2020-07-01T00:00:00"/>
    <d v="2023-04-01T00:00:00"/>
    <n v="0"/>
    <n v="1"/>
    <n v="8"/>
    <n v="30"/>
    <n v="2"/>
    <n v="20.9"/>
    <n v="23.022960000000001"/>
    <n v="23050737"/>
    <n v="924267"/>
    <n v="18604309"/>
    <n v="31122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90726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19707"/>
    <d v="2020-07-01T00:00:00"/>
    <d v="2022-05-05T00:00:00"/>
    <n v="0"/>
    <n v="1"/>
    <n v="8"/>
    <n v="30"/>
    <n v="2"/>
    <n v="13.35"/>
    <n v="14.197917"/>
    <n v="4629247"/>
    <n v="238382"/>
    <n v="3070122"/>
    <n v="27336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474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959"/>
    <d v="2020-07-01T00:00:00"/>
    <d v="2023-11-15T00:00:00"/>
    <n v="0"/>
    <n v="1"/>
    <n v="9"/>
    <n v="30"/>
    <n v="2"/>
    <n v="21.07"/>
    <n v="23.228676"/>
    <n v="10317366"/>
    <n v="361197"/>
    <n v="8392966"/>
    <n v="1178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1"/>
    <n v="44013"/>
    <s v="A"/>
    <m/>
    <n v="1"/>
    <n v="7"/>
    <n v="2"/>
    <d v="2021-03-31T00:00:00"/>
    <s v="A"/>
    <s v="Consumo"/>
    <x v="2"/>
  </r>
  <r>
    <s v="C"/>
    <s v="*"/>
    <n v="144205"/>
    <n v="4"/>
    <n v="18425"/>
    <d v="2020-07-01T00:00:00"/>
    <d v="2024-06-12T00:00:00"/>
    <n v="0"/>
    <n v="1"/>
    <n v="8"/>
    <n v="30"/>
    <n v="2"/>
    <n v="21.12"/>
    <n v="23.289241000000001"/>
    <n v="17159296"/>
    <n v="539706"/>
    <n v="14868904"/>
    <n v="165737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8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883"/>
    <d v="2020-11-09T00:00:00"/>
    <d v="2022-11-30T00:00:00"/>
    <n v="0"/>
    <n v="1"/>
    <n v="4"/>
    <n v="30"/>
    <n v="2"/>
    <n v="23.42"/>
    <n v="26.104899"/>
    <n v="2000000"/>
    <n v="105164"/>
    <n v="1722365"/>
    <n v="112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9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62"/>
    <d v="2020-08-14T00:00:00"/>
    <d v="2025-02-14T00:00:00"/>
    <n v="0"/>
    <n v="1"/>
    <n v="7"/>
    <n v="30"/>
    <n v="2"/>
    <n v="17.420000000000002"/>
    <n v="18.880393000000002"/>
    <n v="29900000"/>
    <n v="802607"/>
    <n v="27204975"/>
    <n v="209048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764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653"/>
    <d v="2020-09-30T00:00:00"/>
    <d v="2021-09-30T00:00:00"/>
    <n v="0"/>
    <n v="1"/>
    <n v="6"/>
    <n v="30"/>
    <n v="2"/>
    <n v="17.420000000000002"/>
    <n v="18.880393000000002"/>
    <n v="2000000"/>
    <n v="182808"/>
    <n v="1035160"/>
    <n v="35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80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075"/>
    <d v="2020-12-16T00:00:00"/>
    <d v="2022-03-05T00:00:00"/>
    <n v="0"/>
    <n v="1"/>
    <n v="2"/>
    <n v="30"/>
    <n v="2"/>
    <n v="11.42"/>
    <n v="12.037115999999999"/>
    <n v="1326000"/>
    <n v="101613"/>
    <n v="1145881"/>
    <n v="946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397"/>
    <d v="2019-03-21T00:00:00"/>
    <d v="2021-03-10T00:00:00"/>
    <n v="20"/>
    <n v="1"/>
    <n v="22"/>
    <n v="30"/>
    <n v="2"/>
    <n v="17.52"/>
    <n v="18.997626"/>
    <n v="4000000"/>
    <n v="205999"/>
    <n v="124946"/>
    <n v="1803"/>
    <n v="0"/>
    <n v="0"/>
    <m/>
    <n v="0"/>
    <n v="0"/>
    <n v="0"/>
    <m/>
    <m/>
    <d v="2021-03-07T00:00:00"/>
    <n v="1"/>
    <s v="O"/>
    <n v="1"/>
    <n v="30"/>
    <n v="124946"/>
    <m/>
    <m/>
    <m/>
    <m/>
    <m/>
    <m/>
    <n v="1"/>
    <n v="1"/>
    <m/>
    <m/>
    <n v="79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674"/>
    <d v="2020-07-01T00:00:00"/>
    <d v="2021-12-01T00:00:00"/>
    <n v="0"/>
    <n v="1"/>
    <n v="8"/>
    <n v="30"/>
    <n v="2"/>
    <n v="20.97"/>
    <n v="23.107628999999999"/>
    <n v="4758633"/>
    <n v="325975"/>
    <n v="2693034"/>
    <n v="44617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55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209"/>
    <d v="2019-08-30T00:00:00"/>
    <d v="2022-09-10T00:00:00"/>
    <n v="0"/>
    <n v="1"/>
    <n v="18"/>
    <n v="30"/>
    <n v="2"/>
    <n v="21.01"/>
    <n v="23.156034999999999"/>
    <n v="15000000"/>
    <n v="565203"/>
    <n v="8649755"/>
    <n v="9591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142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1037"/>
    <d v="2020-12-09T00:00:00"/>
    <d v="2023-12-15T00:00:00"/>
    <n v="0"/>
    <n v="1"/>
    <n v="3"/>
    <n v="30"/>
    <n v="2"/>
    <n v="21.02"/>
    <n v="23.168139"/>
    <n v="15000000"/>
    <n v="565280"/>
    <n v="14076420"/>
    <n v="1225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n v="44174"/>
    <s v="A"/>
    <n v="1845500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561"/>
    <d v="2020-09-08T00:00:00"/>
    <d v="2023-01-30T00:00:00"/>
    <n v="0"/>
    <n v="1"/>
    <n v="6"/>
    <n v="30"/>
    <n v="2"/>
    <n v="23.42"/>
    <n v="26.104899"/>
    <n v="3000000"/>
    <n v="140088"/>
    <n v="2464000"/>
    <n v="1122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46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6956"/>
    <d v="2020-07-01T00:00:00"/>
    <d v="2021-08-07T00:00:00"/>
    <n v="0"/>
    <n v="1"/>
    <n v="9"/>
    <n v="30"/>
    <n v="2"/>
    <n v="16.740000999999999"/>
    <n v="18.086017999999999"/>
    <n v="7223621"/>
    <n v="611426"/>
    <n v="2329821"/>
    <n v="17328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7697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1205"/>
    <n v="3"/>
    <n v="20659"/>
    <d v="2020-09-30T00:00:00"/>
    <d v="2027-10-15T00:00:00"/>
    <n v="0"/>
    <n v="1"/>
    <n v="5"/>
    <n v="30"/>
    <n v="2"/>
    <n v="19.32"/>
    <n v="21.126010999999998"/>
    <n v="45000000"/>
    <n v="980936"/>
    <n v="43647478"/>
    <n v="374784"/>
    <n v="0"/>
    <n v="45000000"/>
    <m/>
    <n v="0"/>
    <n v="0"/>
    <n v="0"/>
    <m/>
    <m/>
    <d v="2021-03-14T00:00:00"/>
    <n v="3"/>
    <s v="O"/>
    <n v="1"/>
    <n v="30"/>
    <n v="0"/>
    <m/>
    <m/>
    <m/>
    <m/>
    <m/>
    <m/>
    <n v="1"/>
    <n v="1"/>
    <n v="44104"/>
    <s v="A"/>
    <n v="1442027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932"/>
    <d v="2020-11-18T00:00:00"/>
    <d v="2021-11-30T00:00:00"/>
    <n v="0"/>
    <n v="1"/>
    <n v="4"/>
    <n v="30"/>
    <n v="2"/>
    <n v="11.42"/>
    <n v="12.037115999999999"/>
    <n v="800000"/>
    <n v="70862"/>
    <n v="537583"/>
    <n v="3933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92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894"/>
    <d v="2020-11-11T00:00:00"/>
    <d v="2023-07-30T00:00:00"/>
    <n v="0"/>
    <n v="1"/>
    <n v="3"/>
    <n v="30"/>
    <n v="2"/>
    <n v="21.02"/>
    <n v="23.168139"/>
    <n v="6000000"/>
    <n v="246529"/>
    <n v="5568238"/>
    <n v="8905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n v="44146"/>
    <s v="A"/>
    <n v="1428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958"/>
    <d v="2020-11-25T00:00:00"/>
    <d v="2021-11-30T00:00:00"/>
    <n v="0"/>
    <n v="1"/>
    <n v="5"/>
    <n v="30"/>
    <n v="2"/>
    <n v="17.420000000000002"/>
    <n v="18.880393000000002"/>
    <n v="1100000"/>
    <n v="100545"/>
    <n v="643588"/>
    <n v="93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2585"/>
    <d v="2015-08-04T00:00:00"/>
    <d v="2021-08-10T00:00:00"/>
    <n v="0"/>
    <n v="1"/>
    <n v="67"/>
    <n v="30"/>
    <n v="2"/>
    <n v="22.804386000000001"/>
    <n v="25.345544"/>
    <n v="37000000"/>
    <n v="947415"/>
    <n v="3818937"/>
    <n v="6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247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629"/>
    <d v="2019-12-10T00:00:00"/>
    <d v="2022-04-05T00:00:00"/>
    <n v="0"/>
    <n v="1"/>
    <n v="14"/>
    <n v="30"/>
    <n v="2"/>
    <n v="13.35"/>
    <n v="14.197917"/>
    <n v="6600000"/>
    <n v="284339"/>
    <n v="3200493"/>
    <n v="2492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76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341"/>
    <d v="2019-09-30T00:00:00"/>
    <d v="2024-04-15T00:00:00"/>
    <n v="0"/>
    <n v="1"/>
    <n v="17"/>
    <n v="30"/>
    <n v="2"/>
    <n v="20.94"/>
    <n v="23.071335999999999"/>
    <n v="19900000"/>
    <n v="572000"/>
    <n v="15496458"/>
    <n v="134628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18736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0013"/>
    <d v="2020-03-05T00:00:00"/>
    <d v="2022-03-15T00:00:00"/>
    <n v="0"/>
    <n v="1"/>
    <n v="12"/>
    <n v="30"/>
    <n v="2"/>
    <n v="11.32"/>
    <n v="11.926185"/>
    <n v="5000000"/>
    <n v="233783"/>
    <n v="2637551"/>
    <n v="124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41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255"/>
    <d v="2019-02-25T00:00:00"/>
    <d v="2021-04-05T00:00:00"/>
    <n v="0"/>
    <n v="1"/>
    <n v="24"/>
    <n v="30"/>
    <n v="2"/>
    <n v="17.43"/>
    <n v="18.892112000000001"/>
    <n v="5300000"/>
    <n v="254335"/>
    <n v="241556"/>
    <n v="2691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82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10"/>
    <n v="4"/>
    <n v="21073"/>
    <d v="2020-12-16T00:00:00"/>
    <d v="2022-01-10T00:00:00"/>
    <n v="50"/>
    <n v="1"/>
    <n v="0"/>
    <n v="30"/>
    <n v="2"/>
    <n v="11.42"/>
    <n v="12.037115999999999"/>
    <n v="500000"/>
    <n v="44289"/>
    <n v="500000"/>
    <n v="13558"/>
    <n v="0"/>
    <n v="0"/>
    <m/>
    <n v="5000"/>
    <n v="0"/>
    <n v="0"/>
    <m/>
    <m/>
    <d v="2021-01-10T00:00:00"/>
    <n v="1"/>
    <s v="O"/>
    <n v="1"/>
    <n v="30"/>
    <n v="79436"/>
    <m/>
    <m/>
    <m/>
    <m/>
    <m/>
    <m/>
    <n v="1"/>
    <n v="1"/>
    <m/>
    <m/>
    <n v="805000"/>
    <s v="LINEA CONSUMO"/>
    <n v="0"/>
    <n v="0"/>
    <m/>
    <m/>
    <n v="5"/>
    <m/>
    <m/>
    <m/>
    <m/>
    <n v="1"/>
    <n v="7"/>
    <n v="2"/>
    <d v="2021-03-31T00:00:00"/>
    <s v="B"/>
    <s v="Consumo"/>
    <x v="1"/>
  </r>
  <r>
    <s v="C"/>
    <s v="*"/>
    <n v="144205"/>
    <n v="4"/>
    <n v="21237"/>
    <d v="2021-01-25T00:00:00"/>
    <d v="2023-06-10T00:00:00"/>
    <n v="0"/>
    <n v="1"/>
    <n v="2"/>
    <n v="30"/>
    <n v="2"/>
    <n v="22.619997999999999"/>
    <n v="25.118919999999999"/>
    <n v="3000000"/>
    <n v="138877"/>
    <n v="2768311"/>
    <n v="3130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40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167"/>
    <d v="2020-05-29T00:00:00"/>
    <d v="2021-06-09T00:00:00"/>
    <n v="0"/>
    <n v="1"/>
    <n v="9"/>
    <n v="30"/>
    <n v="2"/>
    <n v="11.42"/>
    <n v="12.037115999999999"/>
    <n v="1000000"/>
    <n v="88578"/>
    <n v="255175"/>
    <n v="218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30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468"/>
    <d v="2020-07-01T00:00:00"/>
    <d v="2021-04-10T00:00:00"/>
    <n v="0"/>
    <n v="1"/>
    <n v="8"/>
    <n v="30"/>
    <n v="2"/>
    <n v="23.432207999999999"/>
    <n v="26.12"/>
    <n v="1492380"/>
    <n v="182462"/>
    <n v="175790"/>
    <n v="79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3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25"/>
    <n v="4"/>
    <n v="18811"/>
    <d v="2019-06-11T00:00:00"/>
    <d v="2020-12-15T00:00:00"/>
    <n v="435"/>
    <n v="1"/>
    <n v="6"/>
    <n v="30"/>
    <n v="2"/>
    <n v="23.39"/>
    <n v="26.067796999999999"/>
    <n v="2300000"/>
    <n v="152730"/>
    <n v="1620227"/>
    <n v="88288"/>
    <n v="0"/>
    <n v="0"/>
    <m/>
    <n v="1620227"/>
    <n v="88288"/>
    <n v="398931"/>
    <m/>
    <m/>
    <d v="2020-01-31T00:00:00"/>
    <n v="1"/>
    <s v="O"/>
    <n v="1"/>
    <n v="30"/>
    <n v="1620227"/>
    <m/>
    <m/>
    <m/>
    <m/>
    <m/>
    <m/>
    <n v="1"/>
    <n v="1"/>
    <m/>
    <m/>
    <n v="513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8887"/>
    <d v="2019-06-28T00:00:00"/>
    <d v="2022-05-15T00:00:00"/>
    <n v="0"/>
    <n v="1"/>
    <n v="20"/>
    <n v="30"/>
    <n v="2"/>
    <n v="20.99"/>
    <n v="23.131829"/>
    <n v="8300000"/>
    <n v="325929"/>
    <n v="3803809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53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788"/>
    <d v="2020-01-21T00:00:00"/>
    <d v="2023-12-15T00:00:00"/>
    <n v="0"/>
    <n v="1"/>
    <n v="13"/>
    <n v="30"/>
    <n v="2"/>
    <n v="20.98"/>
    <n v="23.119727999999999"/>
    <n v="27000000"/>
    <n v="859134"/>
    <n v="21373212"/>
    <n v="1743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330815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18155"/>
    <d v="2019-01-31T00:00:00"/>
    <d v="2023-04-05T00:00:00"/>
    <n v="0"/>
    <n v="1"/>
    <n v="26"/>
    <n v="30"/>
    <n v="2"/>
    <n v="21.05"/>
    <n v="23.204457999999999"/>
    <n v="23000000"/>
    <n v="694623"/>
    <n v="1327215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8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697"/>
    <d v="2020-10-09T00:00:00"/>
    <d v="2021-10-30T00:00:00"/>
    <n v="0"/>
    <n v="1"/>
    <n v="5"/>
    <n v="30"/>
    <n v="2"/>
    <n v="11.42"/>
    <n v="12.037115999999999"/>
    <n v="1390000"/>
    <n v="123123"/>
    <n v="82872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0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342"/>
    <d v="2020-07-01T00:00:00"/>
    <d v="2024-08-15T00:00:00"/>
    <n v="15"/>
    <n v="1"/>
    <n v="7"/>
    <n v="30"/>
    <n v="2"/>
    <n v="20.94"/>
    <n v="23.071335999999999"/>
    <n v="28151627"/>
    <n v="859437"/>
    <n v="25435373"/>
    <n v="578543"/>
    <n v="0"/>
    <n v="0"/>
    <m/>
    <n v="0"/>
    <n v="0"/>
    <n v="0"/>
    <m/>
    <m/>
    <d v="2021-03-31T00:00:00"/>
    <n v="1"/>
    <s v="O"/>
    <n v="1"/>
    <n v="30"/>
    <n v="415592"/>
    <m/>
    <m/>
    <m/>
    <m/>
    <m/>
    <m/>
    <n v="1"/>
    <n v="1"/>
    <m/>
    <m/>
    <n v="24675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17537"/>
    <d v="2020-07-01T00:00:00"/>
    <d v="2023-03-05T00:00:00"/>
    <n v="0"/>
    <n v="1"/>
    <n v="8"/>
    <n v="30"/>
    <n v="2"/>
    <n v="20.03"/>
    <n v="21.975095"/>
    <n v="8849354"/>
    <n v="359189"/>
    <n v="7037741"/>
    <n v="113564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39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357"/>
    <d v="2020-07-01T00:00:00"/>
    <d v="2022-09-15T00:00:00"/>
    <n v="0"/>
    <n v="1"/>
    <n v="8"/>
    <n v="30"/>
    <n v="2"/>
    <n v="20.94"/>
    <n v="23.071335999999999"/>
    <n v="8726845"/>
    <n v="420398"/>
    <n v="6446254"/>
    <n v="51004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7154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1355"/>
    <d v="2021-02-25T00:00:00"/>
    <d v="2021-12-28T00:00:00"/>
    <n v="0"/>
    <n v="1"/>
    <n v="1"/>
    <n v="30"/>
    <n v="2"/>
    <n v="11.420004"/>
    <n v="12.03712"/>
    <n v="665000"/>
    <n v="70030"/>
    <n v="5995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246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925"/>
    <d v="2020-11-17T00:00:00"/>
    <d v="2024-03-30T00:00:00"/>
    <n v="0"/>
    <n v="1"/>
    <n v="4"/>
    <n v="30"/>
    <n v="2"/>
    <n v="19.32"/>
    <n v="21.126010999999998"/>
    <n v="5000000"/>
    <n v="170510"/>
    <n v="4591391"/>
    <n v="689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81086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550003160"/>
    <d v="2021-01-22T00:00:00"/>
    <d v="2023-02-04T00:00:00"/>
    <n v="0"/>
    <n v="1"/>
    <n v="4"/>
    <n v="30"/>
    <n v="2"/>
    <n v="23.02"/>
    <n v="25.611024"/>
    <n v="5000000"/>
    <n v="261916"/>
    <n v="4303888"/>
    <n v="7705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25914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15993"/>
    <d v="2020-07-01T00:00:00"/>
    <d v="2021-04-30T00:00:00"/>
    <n v="0"/>
    <n v="1"/>
    <n v="8"/>
    <n v="30"/>
    <n v="2"/>
    <n v="23.300004000000001"/>
    <n v="25.956555000000002"/>
    <n v="4766266"/>
    <n v="582317"/>
    <n v="571177"/>
    <n v="37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1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10"/>
    <n v="4"/>
    <n v="12633"/>
    <d v="2015-08-18T00:00:00"/>
    <d v="2021-06-18T00:00:00"/>
    <n v="42"/>
    <n v="1"/>
    <n v="65"/>
    <n v="30"/>
    <n v="2"/>
    <n v="20.400001"/>
    <n v="22.419736"/>
    <n v="15000000"/>
    <n v="368114"/>
    <n v="1489222"/>
    <n v="35700"/>
    <n v="0"/>
    <n v="0"/>
    <m/>
    <n v="14892"/>
    <n v="0"/>
    <n v="0"/>
    <m/>
    <m/>
    <d v="2021-03-31T00:00:00"/>
    <n v="1"/>
    <s v="O"/>
    <n v="1"/>
    <n v="30"/>
    <n v="421390"/>
    <m/>
    <m/>
    <m/>
    <m/>
    <m/>
    <m/>
    <n v="1"/>
    <n v="1"/>
    <m/>
    <m/>
    <n v="194500"/>
    <s v="LINEA CONSUMO"/>
    <n v="0"/>
    <n v="0"/>
    <m/>
    <m/>
    <n v="5"/>
    <m/>
    <m/>
    <m/>
    <m/>
    <n v="1"/>
    <n v="7"/>
    <n v="2"/>
    <d v="2021-03-31T00:00:00"/>
    <s v="B"/>
    <s v="Consumo"/>
    <x v="1"/>
  </r>
  <r>
    <s v="C"/>
    <s v="*"/>
    <n v="144205"/>
    <n v="4"/>
    <n v="18932"/>
    <d v="2019-07-11T00:00:00"/>
    <d v="2022-08-05T00:00:00"/>
    <n v="0"/>
    <n v="1"/>
    <n v="19"/>
    <n v="30"/>
    <n v="2"/>
    <n v="17.420000000000002"/>
    <n v="18.880393000000002"/>
    <n v="15000000"/>
    <n v="537932"/>
    <n v="8025192"/>
    <n v="11260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1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340"/>
    <d v="2020-07-23T00:00:00"/>
    <d v="2023-02-15T00:00:00"/>
    <n v="0"/>
    <n v="1"/>
    <n v="7"/>
    <n v="30"/>
    <n v="2"/>
    <n v="23.42"/>
    <n v="26.104899"/>
    <n v="5000000"/>
    <n v="221769"/>
    <n v="4078115"/>
    <n v="3902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896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929"/>
    <d v="2020-02-17T00:00:00"/>
    <d v="2022-03-01T00:00:00"/>
    <n v="0"/>
    <n v="1"/>
    <n v="12"/>
    <n v="30"/>
    <n v="2"/>
    <n v="23.432207999999999"/>
    <n v="26.12"/>
    <n v="6000000"/>
    <n v="315642"/>
    <n v="3345935"/>
    <n v="63162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81"/>
    <d v="2020-06-30T00:00:00"/>
    <d v="2022-07-15T00:00:00"/>
    <n v="15"/>
    <n v="1"/>
    <n v="7"/>
    <n v="30"/>
    <n v="2"/>
    <n v="19.320074000000002"/>
    <n v="21.126100000000001"/>
    <n v="5000000"/>
    <n v="252821"/>
    <n v="3676680"/>
    <n v="47577"/>
    <n v="0"/>
    <n v="0"/>
    <m/>
    <n v="0"/>
    <n v="0"/>
    <n v="0"/>
    <m/>
    <m/>
    <d v="2021-03-06T00:00:00"/>
    <n v="1"/>
    <s v="O"/>
    <n v="1"/>
    <n v="30"/>
    <n v="135487"/>
    <m/>
    <m/>
    <m/>
    <m/>
    <m/>
    <m/>
    <n v="1"/>
    <n v="1"/>
    <m/>
    <m/>
    <n v="190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900"/>
    <d v="2020-11-12T00:00:00"/>
    <d v="2022-11-15T00:00:00"/>
    <n v="0"/>
    <n v="1"/>
    <n v="4"/>
    <n v="30"/>
    <n v="2"/>
    <n v="23.42"/>
    <n v="26.104899"/>
    <n v="5000000"/>
    <n v="262910"/>
    <n v="4319080"/>
    <n v="41565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0036"/>
    <d v="2020-03-10T00:00:00"/>
    <d v="2023-06-05T00:00:00"/>
    <n v="0"/>
    <n v="1"/>
    <n v="11"/>
    <n v="30"/>
    <n v="2"/>
    <n v="20.92"/>
    <n v="23.047146000000001"/>
    <n v="9900000"/>
    <n v="358464"/>
    <n v="7471628"/>
    <n v="91182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3900"/>
    <s v="A"/>
    <n v="1100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023"/>
    <d v="2020-07-01T00:00:00"/>
    <d v="2023-11-09T00:00:00"/>
    <n v="0"/>
    <n v="1"/>
    <n v="8"/>
    <n v="30"/>
    <n v="2"/>
    <n v="17.32"/>
    <n v="18.763266999999999"/>
    <n v="13809174"/>
    <n v="456840"/>
    <n v="11641817"/>
    <n v="11665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77000"/>
    <s v="LINEA CONSUMO"/>
    <n v="0"/>
    <n v="0"/>
    <m/>
    <m/>
    <n v="1"/>
    <n v="1"/>
    <n v="44013"/>
    <s v="A"/>
    <m/>
    <n v="1"/>
    <n v="7"/>
    <n v="2"/>
    <d v="2021-03-31T00:00:00"/>
    <s v="A"/>
    <s v="Consumo"/>
    <x v="4"/>
  </r>
  <r>
    <s v="C"/>
    <s v="*"/>
    <n v="144205"/>
    <n v="4"/>
    <n v="18306"/>
    <d v="2019-02-28T00:00:00"/>
    <d v="2022-03-05T00:00:00"/>
    <n v="0"/>
    <n v="1"/>
    <n v="25"/>
    <n v="30"/>
    <n v="2"/>
    <n v="17.43"/>
    <n v="18.892112000000001"/>
    <n v="9000000"/>
    <n v="322804"/>
    <n v="3219568"/>
    <n v="155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0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320"/>
    <d v="2020-07-15T00:00:00"/>
    <d v="2024-07-30T00:00:00"/>
    <n v="0"/>
    <n v="1"/>
    <n v="10"/>
    <n v="30"/>
    <n v="2"/>
    <n v="21.02"/>
    <n v="23.168139"/>
    <n v="29900000"/>
    <n v="926196"/>
    <n v="2526055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074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1163"/>
    <d v="2021-01-12T00:00:00"/>
    <d v="2024-01-15T00:00:00"/>
    <n v="0"/>
    <n v="1"/>
    <n v="2"/>
    <n v="30"/>
    <n v="2"/>
    <n v="17.420000000000002"/>
    <n v="18.880393000000002"/>
    <n v="3000000"/>
    <n v="143949"/>
    <n v="2712000"/>
    <n v="0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79"/>
    <d v="2020-06-30T00:00:00"/>
    <d v="2023-10-30T00:00:00"/>
    <n v="0"/>
    <n v="1"/>
    <n v="9"/>
    <n v="30"/>
    <n v="2"/>
    <n v="19.320074000000002"/>
    <n v="21.126100000000001"/>
    <n v="5000000"/>
    <n v="170511"/>
    <n v="4122749"/>
    <n v="6639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95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777"/>
    <d v="2019-05-30T00:00:00"/>
    <d v="2023-06-15T00:00:00"/>
    <n v="15"/>
    <n v="1"/>
    <n v="20"/>
    <n v="30"/>
    <n v="2"/>
    <n v="20.97"/>
    <n v="23.107628999999999"/>
    <n v="26500000"/>
    <n v="820163"/>
    <n v="18038833"/>
    <n v="372972"/>
    <n v="0"/>
    <n v="0"/>
    <m/>
    <n v="0"/>
    <n v="0"/>
    <n v="0"/>
    <m/>
    <m/>
    <d v="2021-03-07T00:00:00"/>
    <n v="1"/>
    <s v="O"/>
    <n v="1"/>
    <n v="30"/>
    <n v="504955"/>
    <m/>
    <m/>
    <m/>
    <m/>
    <m/>
    <m/>
    <n v="1"/>
    <n v="1"/>
    <m/>
    <m/>
    <n v="15974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0710"/>
    <d v="2020-10-14T00:00:00"/>
    <d v="2023-04-15T00:00:00"/>
    <n v="0"/>
    <n v="1"/>
    <n v="5"/>
    <n v="30"/>
    <n v="2"/>
    <n v="21.02"/>
    <n v="23.168139"/>
    <n v="5000000"/>
    <n v="215699"/>
    <n v="4336583"/>
    <n v="3647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62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41"/>
    <d v="2020-06-19T00:00:00"/>
    <d v="2022-03-05T00:00:00"/>
    <n v="0"/>
    <n v="1"/>
    <n v="8"/>
    <n v="30"/>
    <n v="2"/>
    <n v="19.320074000000002"/>
    <n v="21.126100000000001"/>
    <n v="3000000"/>
    <n v="176638"/>
    <n v="1894314"/>
    <n v="2745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2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6651"/>
    <d v="2018-04-05T00:00:00"/>
    <d v="2021-08-05T00:00:00"/>
    <n v="0"/>
    <n v="1"/>
    <n v="35"/>
    <n v="30"/>
    <n v="2"/>
    <n v="20.38"/>
    <n v="22.395662000000002"/>
    <n v="19900000"/>
    <n v="689527"/>
    <n v="2972167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01200"/>
    <s v="LINEA CONSUMO"/>
    <n v="0"/>
    <n v="2"/>
    <m/>
    <m/>
    <n v="5"/>
    <m/>
    <m/>
    <m/>
    <m/>
    <n v="1"/>
    <n v="7"/>
    <n v="2"/>
    <d v="2021-03-31T00:00:00"/>
    <s v="A"/>
    <s v="Consumo"/>
    <x v="0"/>
  </r>
  <r>
    <s v="C"/>
    <s v="*"/>
    <n v="144220"/>
    <n v="4"/>
    <n v="19224"/>
    <d v="2020-07-01T00:00:00"/>
    <d v="2021-06-06T00:00:00"/>
    <n v="144"/>
    <n v="1"/>
    <n v="3"/>
    <n v="30"/>
    <n v="2"/>
    <n v="23.34"/>
    <n v="26.005981999999999"/>
    <n v="1439834"/>
    <n v="146659"/>
    <n v="972436"/>
    <n v="41612"/>
    <n v="0"/>
    <n v="0"/>
    <m/>
    <n v="194487"/>
    <n v="41612"/>
    <n v="52418"/>
    <m/>
    <m/>
    <d v="2021-01-04T00:00:00"/>
    <n v="1"/>
    <s v="O"/>
    <n v="1"/>
    <n v="30"/>
    <n v="549035"/>
    <m/>
    <m/>
    <m/>
    <m/>
    <m/>
    <m/>
    <n v="1"/>
    <n v="1"/>
    <m/>
    <m/>
    <n v="144000"/>
    <s v="LINEA CONSUMO"/>
    <n v="0"/>
    <n v="2"/>
    <m/>
    <m/>
    <n v="1"/>
    <n v="2"/>
    <n v="44013"/>
    <s v="A"/>
    <m/>
    <n v="1"/>
    <n v="7"/>
    <n v="2"/>
    <d v="2021-03-31T00:00:00"/>
    <s v="D"/>
    <s v="Consumo"/>
    <x v="1"/>
  </r>
  <r>
    <s v="C"/>
    <s v="*"/>
    <n v="144205"/>
    <n v="4"/>
    <n v="19706"/>
    <d v="2019-12-27T00:00:00"/>
    <d v="2021-09-10T00:00:00"/>
    <n v="0"/>
    <n v="1"/>
    <n v="16"/>
    <n v="30"/>
    <n v="2"/>
    <n v="11.35"/>
    <n v="11.959453999999999"/>
    <n v="3000000"/>
    <n v="165341"/>
    <n v="593565"/>
    <n v="542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6162258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2"/>
    <n v="14775"/>
    <d v="2017-03-15T00:00:00"/>
    <d v="2024-03-15T00:00:00"/>
    <n v="0"/>
    <n v="1"/>
    <n v="57"/>
    <n v="30"/>
    <n v="2"/>
    <n v="22.27"/>
    <n v="24.689785000000001"/>
    <n v="50000000"/>
    <n v="1179647"/>
    <n v="24828358"/>
    <n v="12210271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2809"/>
    <s v="D"/>
    <n v="176634"/>
    <s v="LINEA CONSUMO"/>
    <n v="1"/>
    <n v="2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16456"/>
    <d v="2018-02-23T00:00:00"/>
    <d v="2022-02-23T00:00:00"/>
    <n v="0"/>
    <n v="1"/>
    <n v="37"/>
    <n v="30"/>
    <n v="2"/>
    <n v="20.8"/>
    <n v="22.902097999999999"/>
    <n v="29900000"/>
    <n v="922661"/>
    <n v="8921002"/>
    <n v="206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794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5345"/>
    <d v="2017-07-04T00:00:00"/>
    <d v="2022-01-04T00:00:00"/>
    <n v="26"/>
    <n v="1"/>
    <n v="43"/>
    <n v="30"/>
    <n v="2"/>
    <n v="21.600000999999999"/>
    <n v="23.872053999999999"/>
    <n v="29000000"/>
    <n v="844128"/>
    <n v="8356115"/>
    <n v="277478"/>
    <n v="0"/>
    <n v="0"/>
    <m/>
    <n v="0"/>
    <n v="0"/>
    <n v="0"/>
    <m/>
    <m/>
    <d v="2021-03-04T00:00:00"/>
    <n v="1"/>
    <s v="O"/>
    <n v="1"/>
    <n v="30"/>
    <n v="693702"/>
    <m/>
    <m/>
    <m/>
    <m/>
    <m/>
    <m/>
    <n v="1"/>
    <n v="1"/>
    <m/>
    <m/>
    <n v="461592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1426"/>
    <d v="2021-03-09T00:00:00"/>
    <d v="2024-03-09T00:00:00"/>
    <n v="0"/>
    <n v="1"/>
    <n v="0"/>
    <n v="30"/>
    <n v="2"/>
    <n v="17.420000000000002"/>
    <n v="18.880393000000002"/>
    <n v="7500000"/>
    <n v="268966"/>
    <n v="7500000"/>
    <n v="7620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4264"/>
    <s v="A"/>
    <n v="2272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6761"/>
    <d v="2018-05-03T00:00:00"/>
    <d v="2022-11-05T00:00:00"/>
    <n v="0"/>
    <n v="1"/>
    <n v="34"/>
    <n v="30"/>
    <n v="2"/>
    <n v="20.38"/>
    <n v="22.395662000000002"/>
    <n v="18000000"/>
    <n v="511860"/>
    <n v="8606260"/>
    <n v="12667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7700263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240"/>
    <d v="2020-07-01T00:00:00"/>
    <d v="2023-02-01T00:00:00"/>
    <n v="29"/>
    <n v="1"/>
    <n v="7"/>
    <n v="30"/>
    <n v="2"/>
    <n v="20.94"/>
    <n v="23.071335999999999"/>
    <n v="7869788"/>
    <n v="330845"/>
    <n v="6442155"/>
    <n v="220707"/>
    <n v="0"/>
    <n v="0"/>
    <m/>
    <n v="0"/>
    <n v="0"/>
    <n v="0"/>
    <m/>
    <m/>
    <d v="2021-02-23T00:00:00"/>
    <n v="1"/>
    <s v="O"/>
    <n v="1"/>
    <n v="30"/>
    <n v="218420"/>
    <m/>
    <m/>
    <m/>
    <m/>
    <m/>
    <m/>
    <n v="1"/>
    <n v="1"/>
    <m/>
    <m/>
    <n v="107736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553"/>
    <d v="2020-07-01T00:00:00"/>
    <d v="2022-03-15T00:00:00"/>
    <n v="0"/>
    <n v="1"/>
    <n v="8"/>
    <n v="30"/>
    <n v="2"/>
    <n v="11.28"/>
    <n v="11.881841"/>
    <n v="2274057"/>
    <n v="125258"/>
    <n v="1415141"/>
    <n v="5385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3666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0678"/>
    <d v="2020-10-07T00:00:00"/>
    <d v="2024-02-29T00:00:00"/>
    <n v="0"/>
    <n v="1"/>
    <n v="4"/>
    <n v="30"/>
    <n v="2"/>
    <n v="19.32"/>
    <n v="21.126010999999998"/>
    <n v="5000000"/>
    <n v="170510"/>
    <n v="4631171"/>
    <n v="73721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774502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550003108"/>
    <d v="2020-07-17T00:00:00"/>
    <d v="2021-09-17T00:00:00"/>
    <n v="13"/>
    <n v="1"/>
    <n v="7"/>
    <n v="30"/>
    <n v="2"/>
    <n v="23.432207999999999"/>
    <n v="26.12"/>
    <n v="1200000"/>
    <n v="99134"/>
    <n v="565793"/>
    <n v="13639"/>
    <n v="0"/>
    <n v="0"/>
    <m/>
    <n v="0"/>
    <n v="0"/>
    <n v="0"/>
    <m/>
    <m/>
    <d v="2021-02-23T00:00:00"/>
    <n v="1"/>
    <s v="O"/>
    <n v="1"/>
    <n v="30"/>
    <n v="10532"/>
    <m/>
    <m/>
    <m/>
    <m/>
    <m/>
    <m/>
    <n v="1"/>
    <n v="1"/>
    <m/>
    <m/>
    <n v="94621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25"/>
    <d v="2020-10-09T00:00:00"/>
    <d v="2022-09-17T00:00:00"/>
    <n v="13"/>
    <n v="1"/>
    <n v="4"/>
    <n v="30"/>
    <n v="2"/>
    <n v="23.432207999999999"/>
    <n v="26.12"/>
    <n v="3900000"/>
    <n v="213244"/>
    <n v="3342831"/>
    <n v="93764"/>
    <n v="0"/>
    <n v="0"/>
    <m/>
    <n v="0"/>
    <n v="0"/>
    <n v="0"/>
    <m/>
    <m/>
    <d v="2021-02-23T00:00:00"/>
    <n v="1"/>
    <s v="O"/>
    <n v="1"/>
    <n v="30"/>
    <n v="146339"/>
    <m/>
    <m/>
    <m/>
    <m/>
    <m/>
    <m/>
    <n v="1"/>
    <n v="1"/>
    <m/>
    <m/>
    <n v="559044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550003162"/>
    <d v="2021-01-28T00:00:00"/>
    <d v="2022-02-17T00:00:00"/>
    <n v="13"/>
    <n v="1"/>
    <n v="0"/>
    <n v="30"/>
    <n v="2"/>
    <n v="23.02"/>
    <n v="25.611024"/>
    <n v="787000"/>
    <n v="74046"/>
    <n v="787000"/>
    <n v="21643"/>
    <n v="0"/>
    <n v="0"/>
    <m/>
    <n v="0"/>
    <n v="0"/>
    <n v="0"/>
    <m/>
    <m/>
    <d v="2021-02-17T00:00:00"/>
    <n v="1"/>
    <s v="O"/>
    <n v="1"/>
    <n v="30"/>
    <n v="58945"/>
    <m/>
    <m/>
    <m/>
    <m/>
    <m/>
    <m/>
    <n v="1"/>
    <n v="1"/>
    <m/>
    <m/>
    <n v="131615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81"/>
    <d v="2021-02-23T00:00:00"/>
    <d v="2022-03-17T00:00:00"/>
    <n v="0"/>
    <n v="1"/>
    <n v="0"/>
    <n v="30"/>
    <n v="2"/>
    <n v="23.02"/>
    <n v="25.611024"/>
    <n v="304000"/>
    <n v="28602"/>
    <n v="304000"/>
    <n v="2522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0840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19930"/>
    <d v="2020-02-18T00:00:00"/>
    <d v="2022-06-05T00:00:00"/>
    <n v="0"/>
    <n v="1"/>
    <n v="12"/>
    <n v="30"/>
    <n v="2"/>
    <n v="21.07"/>
    <n v="23.228676"/>
    <n v="7000000"/>
    <n v="327779"/>
    <n v="4286741"/>
    <n v="627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569414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915"/>
    <d v="2019-07-08T00:00:00"/>
    <d v="2023-08-10T00:00:00"/>
    <n v="0"/>
    <n v="1"/>
    <n v="19"/>
    <n v="30"/>
    <n v="2"/>
    <n v="23.42"/>
    <n v="26.104899"/>
    <n v="9500000"/>
    <n v="306679"/>
    <n v="6742666"/>
    <n v="8264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296316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090"/>
    <d v="2020-04-08T00:00:00"/>
    <d v="2021-12-10T00:00:00"/>
    <n v="0"/>
    <n v="1"/>
    <n v="11"/>
    <n v="30"/>
    <n v="2"/>
    <n v="11.31"/>
    <n v="11.915098"/>
    <n v="1500000"/>
    <n v="82643"/>
    <n v="691191"/>
    <n v="412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3539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550003110"/>
    <d v="2020-07-30T00:00:00"/>
    <d v="2022-04-04T00:00:00"/>
    <n v="0"/>
    <n v="1"/>
    <n v="8"/>
    <n v="30"/>
    <n v="2"/>
    <n v="23.432207999999999"/>
    <n v="26.12"/>
    <n v="2700000"/>
    <n v="165150"/>
    <n v="1743010"/>
    <n v="2156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93608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31"/>
    <d v="2020-11-09T00:00:00"/>
    <d v="2021-12-04T00:00:00"/>
    <n v="0"/>
    <n v="1"/>
    <n v="3"/>
    <n v="30"/>
    <n v="2"/>
    <n v="23.432207999999999"/>
    <n v="26.12"/>
    <n v="320000"/>
    <n v="30233"/>
    <n v="246933"/>
    <n v="418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4097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49"/>
    <d v="2021-01-04T00:00:00"/>
    <d v="2022-01-04T00:00:00"/>
    <n v="0"/>
    <n v="1"/>
    <n v="2"/>
    <n v="30"/>
    <n v="2"/>
    <n v="23.02"/>
    <n v="25.611024"/>
    <n v="167000"/>
    <n v="15712"/>
    <n v="141744"/>
    <n v="236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4827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69"/>
    <d v="2021-02-11T00:00:00"/>
    <d v="2022-03-04T00:00:00"/>
    <n v="0"/>
    <n v="1"/>
    <n v="0"/>
    <n v="30"/>
    <n v="2"/>
    <n v="23.02"/>
    <n v="25.611024"/>
    <n v="200000"/>
    <n v="18817"/>
    <n v="200000"/>
    <n v="332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72"/>
    <d v="2021-02-15T00:00:00"/>
    <d v="2022-03-04T00:00:00"/>
    <n v="0"/>
    <n v="1"/>
    <n v="0"/>
    <n v="30"/>
    <n v="2"/>
    <n v="23.02"/>
    <n v="25.611024"/>
    <n v="150000"/>
    <n v="14113"/>
    <n v="150000"/>
    <n v="24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1085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7"/>
    <d v="2021-03-15T00:00:00"/>
    <d v="2022-04-04T00:00:00"/>
    <n v="0"/>
    <n v="1"/>
    <n v="0"/>
    <n v="30"/>
    <n v="2"/>
    <n v="23.02"/>
    <n v="25.611024"/>
    <n v="200000"/>
    <n v="18817"/>
    <n v="2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20706"/>
    <d v="2020-10-13T00:00:00"/>
    <d v="2023-04-27T00:00:00"/>
    <n v="3"/>
    <n v="1"/>
    <n v="4"/>
    <n v="30"/>
    <n v="2"/>
    <n v="11.42"/>
    <n v="12.037115999999999"/>
    <n v="2958000"/>
    <n v="113809"/>
    <n v="2610442"/>
    <n v="26586"/>
    <n v="0"/>
    <n v="0"/>
    <m/>
    <n v="0"/>
    <n v="0"/>
    <n v="0"/>
    <m/>
    <m/>
    <d v="2021-03-02T00:00:00"/>
    <n v="1"/>
    <s v="O"/>
    <n v="1"/>
    <n v="30"/>
    <n v="88972"/>
    <m/>
    <m/>
    <m/>
    <m/>
    <m/>
    <m/>
    <n v="1"/>
    <n v="1"/>
    <m/>
    <m/>
    <n v="3127159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892"/>
    <d v="2019-07-03T00:00:00"/>
    <d v="2021-07-05T00:00:00"/>
    <n v="0"/>
    <n v="1"/>
    <n v="23"/>
    <n v="30"/>
    <n v="2"/>
    <n v="11.39"/>
    <n v="12.003826"/>
    <n v="2550000"/>
    <n v="119312"/>
    <n v="95122"/>
    <n v="21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3255774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175"/>
    <d v="2020-05-29T00:00:00"/>
    <d v="2023-09-30T00:00:00"/>
    <n v="0"/>
    <n v="1"/>
    <n v="9"/>
    <n v="30"/>
    <n v="2"/>
    <n v="19.320074000000002"/>
    <n v="21.126100000000001"/>
    <n v="5000000"/>
    <n v="170511"/>
    <n v="4135725"/>
    <n v="62424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6690"/>
    <d v="2018-04-13T00:00:00"/>
    <d v="2022-01-15T00:00:00"/>
    <n v="0"/>
    <n v="1"/>
    <n v="35"/>
    <n v="30"/>
    <n v="2"/>
    <n v="20.38"/>
    <n v="22.395662000000002"/>
    <n v="25000000"/>
    <n v="799112"/>
    <n v="7084927"/>
    <n v="10829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9225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679"/>
    <d v="2020-10-08T00:00:00"/>
    <d v="2023-02-08T00:00:00"/>
    <n v="0"/>
    <n v="1"/>
    <n v="6"/>
    <n v="30"/>
    <n v="2"/>
    <n v="11.42"/>
    <n v="12.037115999999999"/>
    <n v="6531000"/>
    <n v="266807"/>
    <n v="525295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531861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774"/>
    <d v="2020-10-21T00:00:00"/>
    <d v="2023-11-21T00:00:00"/>
    <n v="0"/>
    <n v="1"/>
    <n v="3"/>
    <n v="30"/>
    <n v="2"/>
    <n v="21.029983999999999"/>
    <n v="23.180223999999999"/>
    <n v="5948917"/>
    <n v="219860"/>
    <n v="5578706"/>
    <n v="3910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648000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05"/>
    <n v="4"/>
    <n v="20377"/>
    <d v="2020-07-28T00:00:00"/>
    <d v="2024-04-15T00:00:00"/>
    <n v="0"/>
    <n v="1"/>
    <n v="7"/>
    <n v="30"/>
    <n v="2"/>
    <n v="21.02"/>
    <n v="23.168139"/>
    <n v="15000000"/>
    <n v="491830"/>
    <n v="13309668"/>
    <n v="11592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8252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1276"/>
    <d v="2021-02-09T00:00:00"/>
    <d v="2024-07-05T00:00:00"/>
    <n v="0"/>
    <n v="1"/>
    <n v="0"/>
    <n v="30"/>
    <n v="2"/>
    <n v="11.420004"/>
    <n v="12.03712"/>
    <n v="11000000"/>
    <n v="331945"/>
    <n v="11000000"/>
    <n v="872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1343985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264"/>
    <d v="2020-06-26T00:00:00"/>
    <d v="2022-06-30T00:00:00"/>
    <n v="0"/>
    <n v="1"/>
    <n v="8"/>
    <n v="30"/>
    <n v="2"/>
    <n v="21.02"/>
    <n v="23.168139"/>
    <n v="2000000"/>
    <n v="102791"/>
    <n v="1423516"/>
    <n v="2465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2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1205"/>
    <n v="4"/>
    <n v="21352"/>
    <d v="2021-02-24T00:00:00"/>
    <d v="2025-10-01T00:00:00"/>
    <n v="0"/>
    <n v="1"/>
    <n v="1"/>
    <n v="30"/>
    <n v="2"/>
    <n v="19.529997999999999"/>
    <n v="21.376580000000001"/>
    <n v="14700000"/>
    <n v="406537"/>
    <n v="14520175"/>
    <n v="0"/>
    <n v="0"/>
    <n v="1470000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76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1144"/>
    <d v="2020-12-30T00:00:00"/>
    <d v="2024-05-15T00:00:00"/>
    <n v="0"/>
    <n v="1"/>
    <n v="2"/>
    <n v="30"/>
    <n v="2"/>
    <n v="21.02"/>
    <n v="23.168139"/>
    <n v="10000000"/>
    <n v="349825"/>
    <n v="9647279"/>
    <n v="844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87229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550003176"/>
    <d v="2021-02-18T00:00:00"/>
    <d v="2022-03-17T00:00:00"/>
    <n v="0"/>
    <n v="1"/>
    <n v="1"/>
    <n v="30"/>
    <n v="2"/>
    <n v="23.02"/>
    <n v="25.611024"/>
    <n v="600000"/>
    <n v="56452"/>
    <n v="542657"/>
    <n v="45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031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77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78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89"/>
    <d v="2021-02-27T00:00:00"/>
    <d v="2022-03-17T00:00:00"/>
    <n v="0"/>
    <n v="1"/>
    <n v="1"/>
    <n v="30"/>
    <n v="2"/>
    <n v="23.02"/>
    <n v="25.611024"/>
    <n v="200000"/>
    <n v="18817"/>
    <n v="181183"/>
    <n v="150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1078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9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200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201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21478"/>
    <d v="2021-03-26T00:00:00"/>
    <d v="2022-03-30T00:00:00"/>
    <n v="0"/>
    <n v="1"/>
    <n v="0"/>
    <n v="30"/>
    <n v="2"/>
    <n v="17.420000000000002"/>
    <n v="18.880393000000002"/>
    <n v="6000000"/>
    <n v="548425"/>
    <n v="6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03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833"/>
    <d v="2020-10-29T00:00:00"/>
    <d v="2021-10-30T00:00:00"/>
    <n v="0"/>
    <n v="1"/>
    <n v="6"/>
    <n v="30"/>
    <n v="2"/>
    <n v="23.42"/>
    <n v="26.104899"/>
    <n v="1000000"/>
    <n v="94279"/>
    <n v="491112"/>
    <n v="14398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117"/>
    <d v="2020-05-05T00:00:00"/>
    <d v="2022-11-05T00:00:00"/>
    <n v="0"/>
    <n v="1"/>
    <n v="10"/>
    <n v="30"/>
    <n v="2"/>
    <n v="11.42"/>
    <n v="12.037115999999999"/>
    <n v="5957000"/>
    <n v="229196"/>
    <n v="4150629"/>
    <n v="3819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3956"/>
    <s v="A"/>
    <n v="6357427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28"/>
    <d v="2021-03-10T00:00:00"/>
    <d v="2025-03-10T00:00:00"/>
    <n v="0"/>
    <n v="1"/>
    <n v="0"/>
    <n v="30"/>
    <n v="2"/>
    <n v="11.420004"/>
    <n v="12.03712"/>
    <n v="12000000"/>
    <n v="312600"/>
    <n v="12000000"/>
    <n v="761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570179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3"/>
    <n v="20511"/>
    <d v="2020-08-28T00:00:00"/>
    <d v="2025-02-28T00:00:00"/>
    <n v="0"/>
    <n v="1"/>
    <n v="8"/>
    <n v="30"/>
    <n v="2"/>
    <n v="21.02"/>
    <n v="23.168139"/>
    <n v="29900000"/>
    <n v="860753"/>
    <n v="26887804"/>
    <n v="104087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n v="44071"/>
    <s v="A"/>
    <n v="2536464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1289"/>
    <d v="2021-02-12T00:00:00"/>
    <d v="2023-02-28T00:00:00"/>
    <n v="0"/>
    <n v="1"/>
    <n v="7"/>
    <n v="30"/>
    <n v="2"/>
    <n v="11.420004"/>
    <n v="12.03712"/>
    <n v="2741000"/>
    <n v="128287"/>
    <n v="1961474"/>
    <n v="622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85036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609"/>
    <d v="2020-09-21T00:00:00"/>
    <d v="2022-12-30T00:00:00"/>
    <n v="0"/>
    <n v="1"/>
    <n v="10"/>
    <n v="30"/>
    <n v="2"/>
    <n v="21.02"/>
    <n v="23.168139"/>
    <n v="3000000"/>
    <n v="140402"/>
    <n v="2025279"/>
    <n v="47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95"/>
    <s v="A"/>
    <n v="867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105"/>
    <n v="4"/>
    <n v="15009"/>
    <d v="2017-05-04T00:00:00"/>
    <d v="2022-05-15T00:00:00"/>
    <n v="0"/>
    <n v="1"/>
    <n v="46"/>
    <n v="30"/>
    <n v="2"/>
    <n v="22.14"/>
    <n v="24.530735"/>
    <n v="10300000"/>
    <n v="285295"/>
    <n v="349100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68770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</r>
  <r>
    <s v="C"/>
    <s v="*"/>
    <n v="144105"/>
    <n v="4"/>
    <n v="20437"/>
    <d v="2020-08-11T00:00:00"/>
    <d v="2023-08-15T00:00:00"/>
    <n v="0"/>
    <n v="1"/>
    <n v="7"/>
    <n v="30"/>
    <n v="2"/>
    <n v="19.32"/>
    <n v="21.126010999999998"/>
    <n v="3200000"/>
    <n v="117818"/>
    <n v="267339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35561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</r>
  <r>
    <s v="C"/>
    <s v="*"/>
    <n v="144105"/>
    <n v="4"/>
    <n v="20671"/>
    <d v="2020-10-01T00:00:00"/>
    <d v="2023-10-01T00:00:00"/>
    <n v="0"/>
    <n v="1"/>
    <n v="5"/>
    <n v="30"/>
    <n v="2"/>
    <n v="11.42"/>
    <n v="12.037115999999999"/>
    <n v="13000000"/>
    <n v="428194"/>
    <n v="11448361"/>
    <n v="9048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937038"/>
    <s v="LINEA CONSUMO"/>
    <n v="0"/>
    <n v="0"/>
    <n v="890801063"/>
    <s v="UNIVERSIDAD DE CALDAS"/>
    <n v="5"/>
    <m/>
    <m/>
    <m/>
    <m/>
    <n v="1"/>
    <n v="7"/>
    <n v="2"/>
    <d v="2021-03-31T00:00:00"/>
    <s v="A"/>
    <s v="Consumo"/>
    <x v="4"/>
  </r>
  <r>
    <s v="C"/>
    <s v="*"/>
    <n v="144225"/>
    <n v="4"/>
    <n v="17266"/>
    <d v="2018-08-02T00:00:00"/>
    <d v="2021-09-15T00:00:00"/>
    <n v="255"/>
    <n v="1"/>
    <n v="22"/>
    <n v="30"/>
    <n v="2"/>
    <n v="20.150001"/>
    <n v="22.119140999999999"/>
    <n v="16000000"/>
    <n v="584094"/>
    <n v="7688514"/>
    <n v="408240"/>
    <n v="0"/>
    <n v="0"/>
    <m/>
    <n v="3844257"/>
    <n v="408240"/>
    <n v="1136961"/>
    <m/>
    <m/>
    <d v="2021-03-29T00:00:00"/>
    <n v="1"/>
    <s v="O"/>
    <n v="1"/>
    <n v="30"/>
    <n v="4381031"/>
    <m/>
    <m/>
    <m/>
    <m/>
    <m/>
    <m/>
    <n v="1"/>
    <n v="1"/>
    <m/>
    <m/>
    <n v="1571500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25"/>
    <n v="4"/>
    <n v="17713"/>
    <d v="2018-10-31T00:00:00"/>
    <d v="2024-10-31T00:00:00"/>
    <n v="60"/>
    <n v="1"/>
    <n v="26"/>
    <n v="30"/>
    <n v="2"/>
    <n v="20.97"/>
    <n v="23.107628999999999"/>
    <n v="21500000"/>
    <n v="527146"/>
    <n v="16569379"/>
    <n v="674273"/>
    <n v="0"/>
    <n v="0"/>
    <m/>
    <n v="8284690"/>
    <n v="674273"/>
    <n v="0"/>
    <m/>
    <m/>
    <d v="2021-03-11T00:00:00"/>
    <n v="1"/>
    <s v="O"/>
    <n v="1"/>
    <n v="30"/>
    <n v="725292"/>
    <m/>
    <m/>
    <m/>
    <m/>
    <m/>
    <m/>
    <n v="1"/>
    <n v="1"/>
    <m/>
    <m/>
    <n v="0"/>
    <s v="LINEA CONSUMO"/>
    <n v="0"/>
    <n v="0"/>
    <m/>
    <m/>
    <n v="5"/>
    <m/>
    <m/>
    <m/>
    <m/>
    <n v="1"/>
    <n v="7"/>
    <n v="2"/>
    <d v="2021-03-31T00:00:00"/>
    <s v="E"/>
    <s v="Consumo"/>
    <x v="3"/>
  </r>
  <r>
    <s v="C"/>
    <s v="*"/>
    <n v="144205"/>
    <n v="4"/>
    <n v="15986"/>
    <d v="2020-07-01T00:00:00"/>
    <d v="2022-04-15T00:00:00"/>
    <n v="0"/>
    <n v="1"/>
    <n v="9"/>
    <n v="30"/>
    <n v="2"/>
    <n v="20.900003999999999"/>
    <n v="23.022964999999999"/>
    <n v="10795902"/>
    <n v="618238"/>
    <n v="662512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43717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818"/>
    <d v="2020-07-01T00:00:00"/>
    <d v="2022-06-30T00:00:00"/>
    <n v="0"/>
    <n v="1"/>
    <n v="9"/>
    <n v="30"/>
    <n v="2"/>
    <n v="13.38"/>
    <n v="14.231804"/>
    <n v="7135352"/>
    <n v="353428"/>
    <n v="446443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42325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3402"/>
    <d v="2016-04-04T00:00:00"/>
    <d v="2024-04-04T00:00:00"/>
    <n v="0"/>
    <n v="1"/>
    <n v="66"/>
    <n v="30"/>
    <n v="2"/>
    <n v="21.920000999999999"/>
    <n v="24.261997000000001"/>
    <n v="29900000"/>
    <n v="662760"/>
    <n v="15045131"/>
    <n v="1631882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933205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0698"/>
    <d v="2020-10-13T00:00:00"/>
    <d v="2024-08-13T00:00:00"/>
    <n v="0"/>
    <n v="1"/>
    <n v="4"/>
    <n v="30"/>
    <n v="2"/>
    <n v="17.420000000000002"/>
    <n v="18.880393000000002"/>
    <n v="22320070"/>
    <n v="668510"/>
    <n v="20864777"/>
    <n v="212016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502197"/>
    <s v="LINEA CONSUMO"/>
    <n v="0"/>
    <n v="0"/>
    <m/>
    <m/>
    <n v="5"/>
    <m/>
    <m/>
    <m/>
    <m/>
    <n v="1"/>
    <n v="7"/>
    <n v="1"/>
    <d v="2021-03-31T00:00:00"/>
    <s v="A"/>
    <s v="Consumo"/>
    <x v="5"/>
  </r>
  <r>
    <s v="C"/>
    <s v="*"/>
    <n v="144205"/>
    <n v="3"/>
    <n v="21031"/>
    <d v="2020-12-04T00:00:00"/>
    <d v="2025-06-30T00:00:00"/>
    <n v="0"/>
    <n v="1"/>
    <n v="3"/>
    <n v="30"/>
    <n v="2"/>
    <n v="17.420000000000002"/>
    <n v="18.880393000000002"/>
    <n v="25000000"/>
    <n v="671076"/>
    <n v="24030076"/>
    <n v="1162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169"/>
    <s v="A"/>
    <n v="1730089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550002862"/>
    <d v="2020-07-01T00:00:00"/>
    <d v="2021-06-17T00:00:00"/>
    <n v="0"/>
    <n v="1"/>
    <n v="9"/>
    <n v="30"/>
    <n v="2"/>
    <n v="23.432207999999999"/>
    <n v="26.12"/>
    <n v="1935290"/>
    <n v="197856"/>
    <n v="315166"/>
    <n v="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2691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19758"/>
    <d v="2020-01-13T00:00:00"/>
    <d v="2022-01-30T00:00:00"/>
    <n v="0"/>
    <n v="1"/>
    <n v="13"/>
    <n v="30"/>
    <n v="2"/>
    <n v="11.38"/>
    <n v="11.992730999999999"/>
    <n v="2400000"/>
    <n v="112283"/>
    <n v="1167623"/>
    <n v="1053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887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4047"/>
    <d v="2020-07-01T00:00:00"/>
    <d v="2021-07-16T00:00:00"/>
    <n v="0"/>
    <n v="1"/>
    <n v="9"/>
    <n v="30"/>
    <n v="2"/>
    <n v="22.71"/>
    <n v="25.229492"/>
    <n v="3860607"/>
    <n v="362652"/>
    <n v="995943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796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907"/>
    <d v="2020-02-12T00:00:00"/>
    <d v="2022-02-10T00:00:00"/>
    <n v="0"/>
    <n v="1"/>
    <n v="12"/>
    <n v="30"/>
    <n v="2"/>
    <n v="21.07"/>
    <n v="23.228676"/>
    <n v="4000000"/>
    <n v="212889"/>
    <n v="2112747"/>
    <n v="2249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1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7434"/>
    <d v="2020-07-01T00:00:00"/>
    <d v="2023-01-15T00:00:00"/>
    <n v="0"/>
    <n v="1"/>
    <n v="9"/>
    <n v="30"/>
    <n v="2"/>
    <n v="16.43"/>
    <n v="17.725491999999999"/>
    <n v="13945650"/>
    <n v="569973"/>
    <n v="10271454"/>
    <n v="32816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025315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8428"/>
    <d v="2020-07-01T00:00:00"/>
    <d v="2023-08-15T00:00:00"/>
    <n v="0"/>
    <n v="1"/>
    <n v="9"/>
    <n v="30"/>
    <n v="2"/>
    <n v="21.12"/>
    <n v="23.289241000000001"/>
    <n v="16726611"/>
    <n v="618959"/>
    <n v="13480868"/>
    <n v="5536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45685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255"/>
    <d v="2020-06-26T00:00:00"/>
    <d v="2023-10-30T00:00:00"/>
    <n v="0"/>
    <n v="1"/>
    <n v="8"/>
    <n v="30"/>
    <n v="2"/>
    <n v="23.42"/>
    <n v="26.104899"/>
    <n v="5000000"/>
    <n v="181233"/>
    <n v="4283261"/>
    <n v="82137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7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598"/>
    <d v="2019-11-29T00:00:00"/>
    <d v="2023-12-15T00:00:00"/>
    <n v="0"/>
    <n v="1"/>
    <n v="15"/>
    <n v="30"/>
    <n v="2"/>
    <n v="13.28"/>
    <n v="14.118883"/>
    <n v="11000000"/>
    <n v="296633"/>
    <n v="8143257"/>
    <n v="600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449379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888"/>
    <d v="2020-11-11T00:00:00"/>
    <d v="2023-08-11T00:00:00"/>
    <n v="19"/>
    <n v="1"/>
    <n v="2"/>
    <n v="30"/>
    <n v="2"/>
    <n v="17.409082000000001"/>
    <n v="18.867599999999999"/>
    <n v="3948434"/>
    <n v="151417"/>
    <n v="3717903"/>
    <n v="34333"/>
    <n v="0"/>
    <n v="0"/>
    <m/>
    <n v="0"/>
    <n v="0"/>
    <n v="0"/>
    <m/>
    <m/>
    <d v="2021-03-15T00:00:00"/>
    <n v="1"/>
    <s v="O"/>
    <n v="1"/>
    <n v="30"/>
    <n v="154277"/>
    <m/>
    <m/>
    <m/>
    <m/>
    <m/>
    <m/>
    <n v="1"/>
    <n v="1"/>
    <m/>
    <m/>
    <n v="489000"/>
    <s v="LINEA CONSUMO"/>
    <n v="0"/>
    <n v="0"/>
    <m/>
    <m/>
    <n v="5"/>
    <m/>
    <m/>
    <m/>
    <m/>
    <n v="1"/>
    <n v="7"/>
    <n v="1"/>
    <d v="2021-03-31T00:00:00"/>
    <s v="A"/>
    <s v="Consumo"/>
    <x v="0"/>
  </r>
  <r>
    <s v="C"/>
    <s v="*"/>
    <n v="144205"/>
    <n v="4"/>
    <n v="17374"/>
    <d v="2018-08-24T00:00:00"/>
    <d v="2025-08-24T00:00:00"/>
    <n v="0"/>
    <n v="1"/>
    <n v="31"/>
    <n v="30"/>
    <n v="2"/>
    <n v="20.05"/>
    <n v="21.999092000000001"/>
    <n v="16281207"/>
    <n v="362034"/>
    <n v="12647025"/>
    <n v="4930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1942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3"/>
    <n v="19902"/>
    <d v="2020-07-01T00:00:00"/>
    <d v="2023-05-30T00:00:00"/>
    <n v="0"/>
    <n v="1"/>
    <n v="8"/>
    <n v="30"/>
    <n v="2"/>
    <n v="21.07"/>
    <n v="23.228676"/>
    <n v="6715385"/>
    <n v="263977"/>
    <n v="5378932"/>
    <n v="6610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4013"/>
    <s v="A"/>
    <n v="2922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3421"/>
    <d v="2020-07-01T00:00:00"/>
    <d v="2023-09-08T00:00:00"/>
    <n v="22"/>
    <n v="1"/>
    <n v="7"/>
    <n v="30"/>
    <n v="2"/>
    <n v="21.97"/>
    <n v="24.323027"/>
    <n v="17513986"/>
    <n v="643704"/>
    <n v="15124555"/>
    <n v="455827"/>
    <n v="0"/>
    <n v="0"/>
    <m/>
    <n v="0"/>
    <n v="0"/>
    <n v="0"/>
    <m/>
    <m/>
    <d v="2021-03-31T00:00:00"/>
    <n v="1"/>
    <s v="O"/>
    <n v="1"/>
    <n v="30"/>
    <n v="366813"/>
    <m/>
    <m/>
    <m/>
    <m/>
    <m/>
    <m/>
    <n v="1"/>
    <n v="1"/>
    <m/>
    <m/>
    <n v="768603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20823"/>
    <d v="2020-10-29T00:00:00"/>
    <d v="2024-02-29T00:00:00"/>
    <n v="0"/>
    <n v="1"/>
    <n v="5"/>
    <n v="30"/>
    <n v="2"/>
    <n v="19.32"/>
    <n v="21.126010999999998"/>
    <n v="5000000"/>
    <n v="170510"/>
    <n v="451144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2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664"/>
    <d v="2020-09-30T00:00:00"/>
    <d v="2023-08-15T00:00:00"/>
    <n v="0"/>
    <n v="1"/>
    <n v="5"/>
    <n v="30"/>
    <n v="2"/>
    <n v="17.420000000000002"/>
    <n v="18.880393000000002"/>
    <n v="12000000"/>
    <n v="449682"/>
    <n v="10513825"/>
    <n v="13228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190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0740"/>
    <d v="2020-10-16T00:00:00"/>
    <d v="2022-10-16T00:00:00"/>
    <n v="0"/>
    <n v="1"/>
    <n v="3"/>
    <n v="30"/>
    <n v="2"/>
    <n v="21.08"/>
    <n v="23.240787000000001"/>
    <n v="9668670"/>
    <n v="497211"/>
    <n v="8669223"/>
    <n v="6841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4194856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05"/>
    <n v="4"/>
    <n v="16353"/>
    <d v="2020-07-01T00:00:00"/>
    <d v="2022-06-10T00:00:00"/>
    <n v="20"/>
    <n v="1"/>
    <n v="7"/>
    <n v="30"/>
    <n v="2"/>
    <n v="20.8"/>
    <n v="22.902097999999999"/>
    <n v="11212260"/>
    <n v="595260"/>
    <n v="8255639"/>
    <n v="145124"/>
    <n v="0"/>
    <n v="0"/>
    <m/>
    <n v="0"/>
    <n v="0"/>
    <n v="0"/>
    <m/>
    <m/>
    <d v="2021-03-31T00:00:00"/>
    <n v="1"/>
    <s v="O"/>
    <n v="1"/>
    <n v="30"/>
    <n v="452162"/>
    <m/>
    <m/>
    <m/>
    <m/>
    <m/>
    <m/>
    <n v="1"/>
    <n v="1"/>
    <m/>
    <m/>
    <n v="2557663"/>
    <s v="LINEA CONSUMO"/>
    <n v="0"/>
    <n v="0"/>
    <m/>
    <m/>
    <n v="1"/>
    <n v="2"/>
    <n v="44013"/>
    <s v="D"/>
    <m/>
    <n v="1"/>
    <n v="7"/>
    <n v="2"/>
    <d v="2021-03-31T00:00:00"/>
    <s v="A"/>
    <s v="Consumo"/>
    <x v="2"/>
  </r>
  <r>
    <s v="C"/>
    <s v="*"/>
    <n v="144205"/>
    <n v="4"/>
    <n v="20518"/>
    <d v="2020-08-31T00:00:00"/>
    <d v="2024-08-31T00:00:00"/>
    <n v="0"/>
    <n v="1"/>
    <n v="6"/>
    <n v="30"/>
    <n v="2"/>
    <n v="11.42"/>
    <n v="12.037115999999999"/>
    <n v="3400000"/>
    <n v="88570"/>
    <n v="3054593"/>
    <n v="28159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946337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06"/>
    <d v="2021-03-04T00:00:00"/>
    <d v="2022-09-15T00:00:00"/>
    <n v="0"/>
    <n v="1"/>
    <n v="0"/>
    <n v="30"/>
    <n v="2"/>
    <n v="11.420004"/>
    <n v="12.03712"/>
    <n v="2100000"/>
    <n v="127497"/>
    <n v="2100000"/>
    <n v="9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5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664"/>
    <d v="2020-07-01T00:00:00"/>
    <d v="2021-11-05T00:00:00"/>
    <n v="25"/>
    <n v="1"/>
    <n v="7"/>
    <n v="30"/>
    <n v="2"/>
    <n v="20.97"/>
    <n v="23.107628999999999"/>
    <n v="3558270"/>
    <n v="256854"/>
    <n v="2121999"/>
    <n v="68330"/>
    <n v="0"/>
    <n v="0"/>
    <m/>
    <n v="0"/>
    <n v="0"/>
    <n v="0"/>
    <m/>
    <m/>
    <d v="2021-02-26T00:00:00"/>
    <n v="1"/>
    <s v="O"/>
    <n v="1"/>
    <n v="30"/>
    <n v="219775"/>
    <m/>
    <m/>
    <m/>
    <m/>
    <m/>
    <m/>
    <n v="1"/>
    <n v="1"/>
    <m/>
    <m/>
    <n v="26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8891"/>
    <d v="2019-07-02T00:00:00"/>
    <d v="2021-07-15T00:00:00"/>
    <n v="0"/>
    <n v="1"/>
    <n v="20"/>
    <n v="30"/>
    <n v="2"/>
    <n v="23.39"/>
    <n v="26.067796999999999"/>
    <n v="5000000"/>
    <n v="262836"/>
    <n v="880983"/>
    <n v="1372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569918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157"/>
    <d v="2020-05-28T00:00:00"/>
    <d v="2023-09-30T00:00:00"/>
    <n v="30"/>
    <n v="1"/>
    <n v="8"/>
    <n v="30"/>
    <n v="2"/>
    <n v="19.320074000000002"/>
    <n v="21.126100000000001"/>
    <n v="5000000"/>
    <n v="170511"/>
    <n v="4138929"/>
    <n v="66648"/>
    <n v="0"/>
    <n v="0"/>
    <m/>
    <n v="0"/>
    <n v="0"/>
    <n v="0"/>
    <m/>
    <m/>
    <d v="2021-03-06T00:00:00"/>
    <n v="1"/>
    <s v="O"/>
    <n v="1"/>
    <n v="30"/>
    <n v="107117"/>
    <m/>
    <m/>
    <m/>
    <m/>
    <m/>
    <m/>
    <n v="1"/>
    <n v="1"/>
    <m/>
    <m/>
    <n v="2677523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408"/>
    <d v="2021-03-05T00:00:00"/>
    <d v="2022-03-05T00:00:00"/>
    <n v="0"/>
    <n v="1"/>
    <n v="0"/>
    <n v="30"/>
    <n v="2"/>
    <n v="22.619997999999999"/>
    <n v="25.118919999999999"/>
    <n v="1200000"/>
    <n v="112672"/>
    <n v="1200000"/>
    <n v="188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51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88"/>
    <d v="2021-03-26T00:00:00"/>
    <d v="2023-09-30T00:00:00"/>
    <n v="0"/>
    <n v="1"/>
    <n v="0"/>
    <n v="30"/>
    <n v="2"/>
    <n v="22.619997999999999"/>
    <n v="25.118919999999999"/>
    <n v="6300000"/>
    <n v="276866"/>
    <n v="63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0872"/>
    <d v="2020-11-06T00:00:00"/>
    <d v="2023-01-30T00:00:00"/>
    <n v="0"/>
    <n v="1"/>
    <n v="4"/>
    <n v="30"/>
    <n v="2"/>
    <n v="21.02"/>
    <n v="23.168139"/>
    <n v="11000000"/>
    <n v="530338"/>
    <n v="961325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141"/>
    <s v="A"/>
    <n v="884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20"/>
    <n v="2"/>
    <n v="18614"/>
    <d v="2020-07-01T00:00:00"/>
    <d v="2024-11-30T00:00:00"/>
    <n v="30"/>
    <n v="1"/>
    <n v="6"/>
    <n v="30"/>
    <n v="2"/>
    <n v="21.08"/>
    <n v="23.240787000000001"/>
    <n v="21984443"/>
    <n v="648329"/>
    <n v="20340918"/>
    <n v="621220"/>
    <n v="0"/>
    <n v="0"/>
    <m/>
    <n v="4068184"/>
    <n v="621220"/>
    <n v="0"/>
    <m/>
    <m/>
    <d v="2021-03-31T00:00:00"/>
    <n v="1"/>
    <s v="O"/>
    <n v="1"/>
    <n v="30"/>
    <n v="587129"/>
    <m/>
    <m/>
    <m/>
    <m/>
    <m/>
    <m/>
    <n v="1"/>
    <n v="1"/>
    <n v="44013"/>
    <s v="D"/>
    <n v="1963300"/>
    <s v="LINEA CONSUMO"/>
    <n v="1"/>
    <n v="0"/>
    <m/>
    <m/>
    <n v="5"/>
    <m/>
    <m/>
    <m/>
    <m/>
    <n v="1"/>
    <n v="7"/>
    <n v="2"/>
    <d v="2021-03-31T00:00:00"/>
    <s v="D"/>
    <s v="Consumo"/>
    <x v="5"/>
  </r>
  <r>
    <s v="C"/>
    <s v="*"/>
    <n v="144225"/>
    <n v="4"/>
    <n v="14963"/>
    <d v="2017-04-25T00:00:00"/>
    <d v="2018-08-25T00:00:00"/>
    <n v="1055"/>
    <n v="1"/>
    <n v="11"/>
    <n v="30"/>
    <n v="2"/>
    <n v="23.432207999999999"/>
    <n v="26.12"/>
    <n v="2000000"/>
    <n v="147758"/>
    <n v="695654"/>
    <n v="42954"/>
    <n v="0"/>
    <n v="0"/>
    <m/>
    <n v="695654"/>
    <n v="42954"/>
    <n v="466477"/>
    <m/>
    <m/>
    <d v="2019-12-31T00:00:00"/>
    <n v="1"/>
    <s v="O"/>
    <n v="1"/>
    <n v="30"/>
    <n v="695654"/>
    <m/>
    <m/>
    <m/>
    <m/>
    <m/>
    <m/>
    <n v="1"/>
    <n v="1"/>
    <m/>
    <m/>
    <n v="104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550003191"/>
    <d v="2021-03-02T00:00:00"/>
    <d v="2024-03-17T00:00:00"/>
    <n v="0"/>
    <n v="1"/>
    <n v="0"/>
    <n v="30"/>
    <n v="2"/>
    <n v="23.02"/>
    <n v="25.611024"/>
    <n v="7000000"/>
    <n v="271041"/>
    <n v="7000000"/>
    <n v="5818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38000"/>
    <s v="LINEA CONSUMO"/>
    <n v="0"/>
    <n v="0"/>
    <m/>
    <m/>
    <n v="5"/>
    <m/>
    <m/>
    <m/>
    <m/>
    <n v="2"/>
    <n v="7"/>
    <n v="2"/>
    <d v="2021-03-31T00:00:00"/>
    <s v="A"/>
    <s v="Consumo"/>
    <x v="2"/>
  </r>
  <r>
    <s v="C"/>
    <s v="*"/>
    <n v="144205"/>
    <n v="3"/>
    <n v="20283"/>
    <d v="2020-06-30T00:00:00"/>
    <d v="2022-11-10T00:00:00"/>
    <n v="20"/>
    <n v="1"/>
    <n v="7"/>
    <n v="30"/>
    <n v="2"/>
    <n v="21.02"/>
    <n v="23.168139"/>
    <n v="7000000"/>
    <n v="318440"/>
    <n v="5555063"/>
    <n v="157840"/>
    <n v="0"/>
    <n v="0"/>
    <m/>
    <n v="0"/>
    <n v="0"/>
    <n v="0"/>
    <m/>
    <m/>
    <d v="2021-02-26T00:00:00"/>
    <n v="1"/>
    <s v="O"/>
    <n v="1"/>
    <n v="30"/>
    <n v="221143"/>
    <m/>
    <m/>
    <m/>
    <m/>
    <m/>
    <m/>
    <n v="1"/>
    <n v="1"/>
    <n v="44012"/>
    <s v="A"/>
    <n v="758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4737"/>
    <d v="2020-07-01T00:00:00"/>
    <d v="2024-10-03T00:00:00"/>
    <n v="27"/>
    <n v="1"/>
    <n v="7"/>
    <n v="30"/>
    <n v="2"/>
    <n v="22.27"/>
    <n v="24.689785000000001"/>
    <n v="38217809"/>
    <n v="1165563"/>
    <n v="34840244"/>
    <n v="783281"/>
    <n v="0"/>
    <n v="0"/>
    <m/>
    <n v="0"/>
    <n v="0"/>
    <n v="0"/>
    <m/>
    <m/>
    <d v="2021-03-26T00:00:00"/>
    <n v="1"/>
    <s v="O"/>
    <n v="1"/>
    <n v="30"/>
    <n v="518994"/>
    <m/>
    <m/>
    <m/>
    <m/>
    <m/>
    <m/>
    <n v="1"/>
    <n v="1"/>
    <m/>
    <m/>
    <n v="5027713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25"/>
    <n v="4"/>
    <n v="18547"/>
    <d v="2020-07-01T00:00:00"/>
    <d v="2021-05-01T00:00:00"/>
    <n v="209"/>
    <n v="1"/>
    <n v="1"/>
    <n v="30"/>
    <n v="2"/>
    <n v="23.432207999999999"/>
    <n v="26.12"/>
    <n v="1644878"/>
    <n v="182704"/>
    <n v="1354458"/>
    <n v="55813"/>
    <n v="0"/>
    <n v="0"/>
    <m/>
    <n v="677229"/>
    <n v="55813"/>
    <n v="132979"/>
    <m/>
    <m/>
    <d v="2020-11-24T00:00:00"/>
    <n v="1"/>
    <s v="O"/>
    <n v="1"/>
    <n v="30"/>
    <n v="999502"/>
    <m/>
    <m/>
    <m/>
    <m/>
    <m/>
    <m/>
    <n v="1"/>
    <n v="1"/>
    <m/>
    <m/>
    <n v="274000"/>
    <s v="LINEA CONSUMO"/>
    <n v="0"/>
    <n v="2"/>
    <m/>
    <m/>
    <n v="1"/>
    <n v="2"/>
    <n v="44013"/>
    <s v="A"/>
    <m/>
    <n v="1"/>
    <n v="7"/>
    <n v="2"/>
    <d v="2021-03-31T00:00:00"/>
    <s v="E"/>
    <s v="Consumo"/>
    <x v="1"/>
  </r>
  <r>
    <s v="C"/>
    <s v="*"/>
    <n v="144205"/>
    <n v="4"/>
    <n v="18589"/>
    <d v="2020-07-01T00:00:00"/>
    <d v="2022-02-15T00:00:00"/>
    <n v="0"/>
    <n v="1"/>
    <n v="8"/>
    <n v="30"/>
    <n v="2"/>
    <n v="23.432207999999999"/>
    <n v="26.12"/>
    <n v="4092383"/>
    <n v="259977"/>
    <n v="2537355"/>
    <n v="363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1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479"/>
    <d v="2020-07-01T00:00:00"/>
    <d v="2021-09-01T00:00:00"/>
    <n v="0"/>
    <n v="1"/>
    <n v="11"/>
    <n v="30"/>
    <n v="2"/>
    <n v="17.329999999999998"/>
    <n v="18.774975000000001"/>
    <n v="2993153"/>
    <n v="237672"/>
    <n v="63739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3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668"/>
    <d v="2019-12-23T00:00:00"/>
    <d v="2022-01-15T00:00:00"/>
    <n v="0"/>
    <n v="1"/>
    <n v="15"/>
    <n v="30"/>
    <n v="2"/>
    <n v="20.95"/>
    <n v="23.083431999999998"/>
    <n v="3000000"/>
    <n v="154083"/>
    <n v="1266795"/>
    <n v="368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10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552"/>
    <d v="2019-04-25T00:00:00"/>
    <d v="2021-07-05T00:00:00"/>
    <n v="0"/>
    <n v="1"/>
    <n v="22"/>
    <n v="30"/>
    <n v="2"/>
    <n v="17.48"/>
    <n v="18.95072"/>
    <n v="6000000"/>
    <n v="278878"/>
    <n v="1059540"/>
    <n v="13878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83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087"/>
    <d v="2020-12-23T00:00:00"/>
    <d v="2022-12-30T00:00:00"/>
    <n v="0"/>
    <n v="1"/>
    <n v="3"/>
    <n v="30"/>
    <n v="2"/>
    <n v="11.42"/>
    <n v="12.037115999999999"/>
    <n v="9000000"/>
    <n v="421228"/>
    <n v="7971791"/>
    <n v="101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245092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250"/>
    <d v="2019-09-13T00:00:00"/>
    <d v="2023-02-01T00:00:00"/>
    <n v="0"/>
    <n v="1"/>
    <n v="17"/>
    <n v="30"/>
    <n v="2"/>
    <n v="13.34"/>
    <n v="14.186623000000001"/>
    <n v="20000000"/>
    <n v="622107"/>
    <n v="12564501"/>
    <n v="1348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9157876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8968"/>
    <d v="2020-07-01T00:00:00"/>
    <d v="2024-05-05T00:00:00"/>
    <n v="0"/>
    <n v="1"/>
    <n v="9"/>
    <n v="30"/>
    <n v="2"/>
    <n v="17.420000000000002"/>
    <n v="18.880393000000002"/>
    <n v="26670626"/>
    <n v="798814"/>
    <n v="226838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674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20222"/>
    <d v="2020-06-16T00:00:00"/>
    <d v="2023-10-30T00:00:00"/>
    <n v="0"/>
    <n v="1"/>
    <n v="9"/>
    <n v="30"/>
    <n v="2"/>
    <n v="19.320074000000002"/>
    <n v="21.126100000000001"/>
    <n v="5000000"/>
    <n v="170511"/>
    <n v="4127798"/>
    <n v="6645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93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2"/>
    <n v="15990"/>
    <d v="2020-07-01T00:00:00"/>
    <d v="2028-12-05T00:00:00"/>
    <n v="0"/>
    <n v="2"/>
    <n v="1"/>
    <n v="30"/>
    <n v="2"/>
    <n v="12.000000999999999"/>
    <n v="12.682504"/>
    <n v="15882601"/>
    <n v="992663"/>
    <n v="15882601"/>
    <n v="344774"/>
    <n v="0"/>
    <n v="0"/>
    <m/>
    <n v="0"/>
    <n v="0"/>
    <n v="0"/>
    <m/>
    <m/>
    <d v="2021-02-08T00:00:00"/>
    <n v="1"/>
    <s v="O"/>
    <n v="1"/>
    <n v="180"/>
    <n v="0"/>
    <m/>
    <m/>
    <m/>
    <m/>
    <m/>
    <m/>
    <n v="1"/>
    <n v="1"/>
    <n v="44013"/>
    <s v="D"/>
    <n v="411293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20"/>
    <n v="4"/>
    <n v="20186"/>
    <d v="2020-06-04T00:00:00"/>
    <d v="2023-10-15T00:00:00"/>
    <n v="105"/>
    <n v="1"/>
    <n v="5"/>
    <n v="30"/>
    <n v="2"/>
    <n v="19.320074000000002"/>
    <n v="21.126100000000001"/>
    <n v="5000000"/>
    <n v="170511"/>
    <n v="4496357"/>
    <n v="191347"/>
    <n v="0"/>
    <n v="0"/>
    <m/>
    <n v="899271"/>
    <n v="191347"/>
    <n v="109707"/>
    <m/>
    <m/>
    <d v="2020-11-26T00:00:00"/>
    <n v="1"/>
    <s v="O"/>
    <n v="1"/>
    <n v="30"/>
    <n v="360620"/>
    <m/>
    <m/>
    <m/>
    <m/>
    <m/>
    <m/>
    <n v="1"/>
    <n v="1"/>
    <m/>
    <m/>
    <n v="966623"/>
    <s v="LINEA CONSUMO"/>
    <n v="0"/>
    <n v="2"/>
    <m/>
    <m/>
    <n v="5"/>
    <m/>
    <m/>
    <m/>
    <m/>
    <n v="1"/>
    <n v="7"/>
    <n v="2"/>
    <d v="2021-03-31T00:00:00"/>
    <s v="D"/>
    <s v="Consumo"/>
    <x v="0"/>
  </r>
  <r>
    <s v="C"/>
    <s v="*"/>
    <n v="144220"/>
    <n v="4"/>
    <n v="550002829"/>
    <d v="2019-01-30T00:00:00"/>
    <d v="2021-02-04T00:00:00"/>
    <n v="176"/>
    <n v="1"/>
    <n v="19"/>
    <n v="30"/>
    <n v="2"/>
    <n v="23.432207999999999"/>
    <n v="26.12"/>
    <n v="5000000"/>
    <n v="264480"/>
    <n v="1228758"/>
    <n v="46782"/>
    <n v="0"/>
    <n v="0"/>
    <m/>
    <n v="245752"/>
    <n v="46782"/>
    <n v="90954"/>
    <m/>
    <m/>
    <d v="2020-10-20T00:00:00"/>
    <n v="1"/>
    <s v="O"/>
    <n v="1"/>
    <n v="30"/>
    <n v="1228758"/>
    <m/>
    <m/>
    <m/>
    <m/>
    <m/>
    <m/>
    <n v="1"/>
    <n v="1"/>
    <m/>
    <m/>
    <n v="264157"/>
    <s v="LINEA CONSUMO"/>
    <n v="0"/>
    <n v="2"/>
    <m/>
    <m/>
    <n v="5"/>
    <m/>
    <m/>
    <m/>
    <m/>
    <n v="2"/>
    <n v="7"/>
    <n v="2"/>
    <d v="2021-03-31T00:00:00"/>
    <s v="D"/>
    <s v="Consumo"/>
    <x v="1"/>
  </r>
  <r>
    <s v="C"/>
    <s v="*"/>
    <n v="144220"/>
    <n v="4"/>
    <n v="550003048"/>
    <d v="2020-01-03T00:00:00"/>
    <d v="2021-03-04T00:00:00"/>
    <n v="176"/>
    <n v="1"/>
    <n v="8"/>
    <n v="30"/>
    <n v="2"/>
    <n v="23.432207999999999"/>
    <n v="26.12"/>
    <n v="1500000"/>
    <n v="123867"/>
    <n v="615037"/>
    <n v="28184"/>
    <n v="0"/>
    <n v="0"/>
    <m/>
    <n v="123007"/>
    <n v="28184"/>
    <n v="45695"/>
    <m/>
    <m/>
    <d v="2020-11-26T00:00:00"/>
    <n v="1"/>
    <s v="O"/>
    <n v="1"/>
    <n v="30"/>
    <n v="615037"/>
    <m/>
    <m/>
    <m/>
    <m/>
    <m/>
    <m/>
    <n v="1"/>
    <n v="1"/>
    <m/>
    <m/>
    <n v="132220"/>
    <s v="LINEA CONSUMO"/>
    <n v="0"/>
    <n v="2"/>
    <m/>
    <m/>
    <n v="5"/>
    <m/>
    <m/>
    <m/>
    <m/>
    <n v="2"/>
    <n v="7"/>
    <n v="2"/>
    <d v="2021-03-31T00:00:00"/>
    <s v="D"/>
    <s v="Consumo"/>
    <x v="1"/>
  </r>
  <r>
    <s v="C"/>
    <s v="*"/>
    <n v="144205"/>
    <n v="4"/>
    <n v="20991"/>
    <d v="2020-11-30T00:00:00"/>
    <d v="2022-08-15T00:00:00"/>
    <n v="15"/>
    <n v="1"/>
    <n v="2"/>
    <n v="30"/>
    <n v="2"/>
    <n v="23.42"/>
    <n v="26.104899"/>
    <n v="1500000"/>
    <n v="91308"/>
    <n v="1374723"/>
    <n v="39842"/>
    <n v="0"/>
    <n v="0"/>
    <m/>
    <n v="0"/>
    <n v="0"/>
    <n v="0"/>
    <m/>
    <m/>
    <d v="2021-03-10T00:00:00"/>
    <n v="1"/>
    <s v="O"/>
    <n v="1"/>
    <n v="30"/>
    <n v="64473"/>
    <m/>
    <m/>
    <m/>
    <m/>
    <m/>
    <m/>
    <n v="1"/>
    <n v="1"/>
    <m/>
    <m/>
    <n v="18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63"/>
    <d v="2021-03-23T00:00:00"/>
    <d v="2022-08-02T00:00:00"/>
    <n v="0"/>
    <n v="1"/>
    <n v="0"/>
    <n v="30"/>
    <n v="2"/>
    <n v="22.619997999999999"/>
    <n v="25.118919999999999"/>
    <n v="2000000"/>
    <n v="145962"/>
    <n v="2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5046"/>
    <d v="2017-05-11T00:00:00"/>
    <d v="2020-02-08T00:00:00"/>
    <n v="502"/>
    <n v="1"/>
    <n v="28"/>
    <n v="30"/>
    <n v="2"/>
    <n v="22.14"/>
    <n v="24.530735"/>
    <n v="11000000"/>
    <n v="458225"/>
    <n v="1459352"/>
    <n v="71570"/>
    <n v="0"/>
    <n v="0"/>
    <m/>
    <n v="1459352"/>
    <n v="71570"/>
    <n v="620325"/>
    <m/>
    <m/>
    <d v="2021-02-16T00:00:00"/>
    <n v="1"/>
    <s v="O"/>
    <n v="1"/>
    <n v="30"/>
    <n v="1459352"/>
    <m/>
    <m/>
    <m/>
    <m/>
    <m/>
    <m/>
    <n v="1"/>
    <n v="1"/>
    <m/>
    <m/>
    <n v="574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687"/>
    <d v="2020-10-09T00:00:00"/>
    <d v="2024-02-15T00:00:00"/>
    <n v="0"/>
    <n v="1"/>
    <n v="5"/>
    <n v="30"/>
    <n v="2"/>
    <n v="19.32"/>
    <n v="21.126010999999998"/>
    <n v="5000000"/>
    <n v="170510"/>
    <n v="4535223"/>
    <n v="7828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9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890"/>
    <d v="2020-07-01T00:00:00"/>
    <d v="2022-05-10T00:00:00"/>
    <n v="0"/>
    <n v="1"/>
    <n v="8"/>
    <n v="30"/>
    <n v="2"/>
    <n v="23.432207999999999"/>
    <n v="26.12"/>
    <n v="3860240"/>
    <n v="217599"/>
    <n v="2638959"/>
    <n v="34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695"/>
    <d v="2020-07-01T00:00:00"/>
    <d v="2023-05-15T00:00:00"/>
    <n v="0"/>
    <n v="1"/>
    <n v="10"/>
    <n v="30"/>
    <n v="2"/>
    <n v="20.95"/>
    <n v="23.083431999999998"/>
    <n v="14076424"/>
    <n v="552474"/>
    <n v="10477282"/>
    <n v="24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30811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1100"/>
    <d v="2020-12-24T00:00:00"/>
    <d v="2024-01-01T00:00:00"/>
    <n v="0"/>
    <n v="1"/>
    <n v="2"/>
    <n v="30"/>
    <n v="2"/>
    <n v="11.42"/>
    <n v="12.037115999999999"/>
    <n v="3200000"/>
    <n v="105402"/>
    <n v="3049389"/>
    <n v="26835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65692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21063"/>
    <d v="2020-12-15T00:00:00"/>
    <d v="2023-07-15T00:00:00"/>
    <n v="0"/>
    <n v="1"/>
    <n v="3"/>
    <n v="30"/>
    <n v="2"/>
    <n v="21.02"/>
    <n v="23.168139"/>
    <n v="10000000"/>
    <n v="420801"/>
    <n v="9250114"/>
    <n v="7974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180"/>
    <s v="A"/>
    <n v="1918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464"/>
    <d v="2021-03-23T00:00:00"/>
    <d v="2023-03-30T00:00:00"/>
    <n v="0"/>
    <n v="1"/>
    <n v="0"/>
    <n v="30"/>
    <n v="2"/>
    <n v="17.420000000000002"/>
    <n v="18.880393000000002"/>
    <n v="3150000"/>
    <n v="156380"/>
    <n v="315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305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191"/>
    <d v="2020-06-09T00:00:00"/>
    <d v="2022-04-15T00:00:00"/>
    <n v="0"/>
    <n v="1"/>
    <n v="9"/>
    <n v="30"/>
    <n v="2"/>
    <n v="23.42"/>
    <n v="26.104899"/>
    <n v="3000000"/>
    <n v="169034"/>
    <n v="1916732"/>
    <n v="1870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5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048"/>
    <d v="2020-03-13T00:00:00"/>
    <d v="2022-03-15T00:00:00"/>
    <n v="15"/>
    <n v="1"/>
    <n v="11"/>
    <n v="30"/>
    <n v="2"/>
    <n v="11.32"/>
    <n v="11.926185"/>
    <n v="1922000"/>
    <n v="89866"/>
    <n v="1071720"/>
    <n v="34996"/>
    <n v="0"/>
    <n v="0"/>
    <m/>
    <n v="0"/>
    <n v="0"/>
    <n v="0"/>
    <m/>
    <m/>
    <d v="2020-12-17T00:00:00"/>
    <n v="1"/>
    <s v="O"/>
    <n v="1"/>
    <n v="30"/>
    <n v="56640"/>
    <m/>
    <m/>
    <m/>
    <m/>
    <m/>
    <m/>
    <n v="1"/>
    <n v="1"/>
    <n v="43903"/>
    <s v="A"/>
    <n v="1136432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089"/>
    <d v="2020-12-23T00:00:00"/>
    <d v="2023-01-15T00:00:00"/>
    <n v="0"/>
    <n v="1"/>
    <n v="12"/>
    <n v="30"/>
    <n v="2"/>
    <n v="11.42"/>
    <n v="12.037115999999999"/>
    <n v="2252000"/>
    <n v="105401"/>
    <n v="1177000"/>
    <n v="27976"/>
    <n v="0"/>
    <n v="0"/>
    <m/>
    <n v="0"/>
    <n v="0"/>
    <n v="0"/>
    <m/>
    <m/>
    <d v="2020-12-24T00:00:00"/>
    <n v="1"/>
    <s v="O"/>
    <n v="1"/>
    <n v="30"/>
    <n v="0"/>
    <m/>
    <m/>
    <m/>
    <m/>
    <m/>
    <m/>
    <n v="1"/>
    <n v="1"/>
    <m/>
    <m/>
    <n v="1248068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743"/>
    <d v="2019-12-30T00:00:00"/>
    <d v="2024-01-15T00:00:00"/>
    <n v="0"/>
    <n v="1"/>
    <n v="15"/>
    <n v="30"/>
    <n v="2"/>
    <n v="20.95"/>
    <n v="23.083431999999998"/>
    <n v="15000000"/>
    <n v="464082"/>
    <n v="11337373"/>
    <n v="8577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417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3"/>
    <n v="20092"/>
    <d v="2020-04-17T00:00:00"/>
    <d v="2023-05-10T00:00:00"/>
    <n v="20"/>
    <n v="1"/>
    <n v="9"/>
    <n v="30"/>
    <n v="2"/>
    <n v="17.309999999999999"/>
    <n v="18.751560000000001"/>
    <n v="13000000"/>
    <n v="465494"/>
    <n v="10037910"/>
    <n v="106194"/>
    <n v="0"/>
    <n v="0"/>
    <m/>
    <n v="0"/>
    <n v="0"/>
    <n v="0"/>
    <m/>
    <m/>
    <d v="2021-03-08T00:00:00"/>
    <n v="1"/>
    <s v="O"/>
    <n v="1"/>
    <n v="30"/>
    <n v="5143"/>
    <m/>
    <m/>
    <m/>
    <m/>
    <m/>
    <m/>
    <n v="1"/>
    <n v="1"/>
    <n v="43938"/>
    <s v="A"/>
    <n v="3499458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3"/>
    <n v="20646"/>
    <d v="2020-09-30T00:00:00"/>
    <d v="2023-04-10T00:00:00"/>
    <n v="0"/>
    <n v="1"/>
    <n v="7"/>
    <n v="30"/>
    <n v="2"/>
    <n v="21.02"/>
    <n v="23.168139"/>
    <n v="7000000"/>
    <n v="301979"/>
    <n v="5581169"/>
    <n v="9125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n v="44104"/>
    <s v="A"/>
    <n v="2434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431"/>
    <d v="2021-03-10T00:00:00"/>
    <d v="2022-04-05T00:00:00"/>
    <n v="0"/>
    <n v="1"/>
    <n v="0"/>
    <n v="30"/>
    <n v="2"/>
    <n v="11.420004"/>
    <n v="12.03712"/>
    <n v="1000000"/>
    <n v="88578"/>
    <n v="1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82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040"/>
    <d v="2020-07-01T00:00:00"/>
    <d v="2024-04-15T00:00:00"/>
    <n v="0"/>
    <n v="1"/>
    <n v="8"/>
    <n v="30"/>
    <n v="2"/>
    <n v="21.02"/>
    <n v="23.168139"/>
    <n v="22134840"/>
    <n v="715040"/>
    <n v="19350064"/>
    <n v="16818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9315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25"/>
    <n v="4"/>
    <n v="18250"/>
    <d v="2019-02-22T00:00:00"/>
    <d v="2021-01-05T00:00:00"/>
    <n v="565"/>
    <n v="1"/>
    <n v="5"/>
    <n v="30"/>
    <n v="2"/>
    <n v="21.03"/>
    <n v="23.180243999999998"/>
    <n v="4000000"/>
    <n v="220684"/>
    <n v="3220223"/>
    <n v="164308"/>
    <n v="0"/>
    <n v="0"/>
    <m/>
    <n v="3220223"/>
    <n v="164308"/>
    <n v="1036429"/>
    <m/>
    <m/>
    <d v="2019-12-31T00:00:00"/>
    <n v="1"/>
    <s v="O"/>
    <n v="1"/>
    <n v="30"/>
    <n v="3220223"/>
    <m/>
    <m/>
    <m/>
    <m/>
    <m/>
    <m/>
    <n v="1"/>
    <n v="1"/>
    <m/>
    <m/>
    <n v="874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19612"/>
    <d v="2020-07-01T00:00:00"/>
    <d v="2024-05-15T00:00:00"/>
    <n v="15"/>
    <n v="1"/>
    <n v="7"/>
    <n v="30"/>
    <n v="2"/>
    <n v="23.28"/>
    <n v="25.931840999999999"/>
    <n v="19216696"/>
    <n v="635303"/>
    <n v="16973569"/>
    <n v="164613"/>
    <n v="0"/>
    <n v="0"/>
    <m/>
    <n v="0"/>
    <n v="0"/>
    <n v="0"/>
    <m/>
    <m/>
    <d v="2021-03-24T00:00:00"/>
    <n v="1"/>
    <s v="O"/>
    <n v="1"/>
    <n v="30"/>
    <n v="5129"/>
    <m/>
    <m/>
    <m/>
    <m/>
    <m/>
    <m/>
    <n v="1"/>
    <n v="1"/>
    <m/>
    <m/>
    <n v="2800352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19536"/>
    <d v="2019-11-20T00:00:00"/>
    <d v="2022-06-05T00:00:00"/>
    <n v="0"/>
    <n v="1"/>
    <n v="15"/>
    <n v="30"/>
    <n v="2"/>
    <n v="17.28"/>
    <n v="18.716446000000001"/>
    <n v="4000000"/>
    <n v="165144"/>
    <n v="2200127"/>
    <n v="2534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1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729"/>
    <d v="2020-10-15T00:00:00"/>
    <d v="2023-04-15T00:00:00"/>
    <n v="0"/>
    <n v="1"/>
    <n v="5"/>
    <n v="30"/>
    <n v="2"/>
    <n v="21.02"/>
    <n v="23.168139"/>
    <n v="5000000"/>
    <n v="215699"/>
    <n v="4333611"/>
    <n v="3542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119"/>
    <s v="A"/>
    <n v="742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16"/>
    <d v="2020-06-12T00:00:00"/>
    <d v="2023-10-20T00:00:00"/>
    <n v="10"/>
    <n v="1"/>
    <n v="8"/>
    <n v="30"/>
    <n v="2"/>
    <n v="19.320074000000002"/>
    <n v="21.126100000000001"/>
    <n v="5000000"/>
    <n v="170511"/>
    <n v="4137852"/>
    <n v="22201"/>
    <n v="0"/>
    <n v="0"/>
    <m/>
    <n v="0"/>
    <n v="0"/>
    <n v="0"/>
    <m/>
    <m/>
    <d v="2021-03-29T00:00:00"/>
    <n v="1"/>
    <s v="O"/>
    <n v="1"/>
    <n v="30"/>
    <n v="2115"/>
    <m/>
    <m/>
    <m/>
    <m/>
    <m/>
    <m/>
    <n v="1"/>
    <n v="1"/>
    <m/>
    <m/>
    <n v="137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572"/>
    <d v="2020-07-01T00:00:00"/>
    <d v="2022-04-15T00:00:00"/>
    <n v="0"/>
    <n v="1"/>
    <n v="8"/>
    <n v="30"/>
    <n v="2"/>
    <n v="20.88"/>
    <n v="22.998778999999999"/>
    <n v="17926752"/>
    <n v="1026419"/>
    <n v="11848812"/>
    <n v="1030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9145"/>
    <d v="2020-07-01T00:00:00"/>
    <d v="2021-05-15T00:00:00"/>
    <n v="15"/>
    <n v="1"/>
    <n v="7"/>
    <n v="30"/>
    <n v="2"/>
    <n v="21.01"/>
    <n v="23.156034999999999"/>
    <n v="1311334"/>
    <n v="144090"/>
    <n v="281091"/>
    <n v="2463"/>
    <n v="0"/>
    <n v="0"/>
    <m/>
    <n v="0"/>
    <n v="0"/>
    <n v="0"/>
    <m/>
    <m/>
    <d v="2021-03-27T00:00:00"/>
    <n v="1"/>
    <s v="O"/>
    <n v="1"/>
    <n v="30"/>
    <n v="306"/>
    <m/>
    <m/>
    <m/>
    <m/>
    <m/>
    <m/>
    <n v="1"/>
    <n v="1"/>
    <m/>
    <m/>
    <n v="35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1331"/>
    <d v="2021-02-18T00:00:00"/>
    <d v="2025-02-28T00:00:00"/>
    <n v="0"/>
    <n v="1"/>
    <n v="1"/>
    <n v="30"/>
    <n v="2"/>
    <n v="11.420004"/>
    <n v="12.03712"/>
    <n v="6600000"/>
    <n v="171930"/>
    <n v="64908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66782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550003139"/>
    <d v="2020-12-10T00:00:00"/>
    <d v="2024-01-04T00:00:00"/>
    <n v="0"/>
    <n v="1"/>
    <n v="3"/>
    <n v="30"/>
    <n v="2"/>
    <n v="23.432207999999999"/>
    <n v="26.12"/>
    <n v="7000000"/>
    <n v="272722"/>
    <n v="6445842"/>
    <n v="1049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442759"/>
    <s v="LINEA CONSUMO"/>
    <n v="0"/>
    <n v="0"/>
    <m/>
    <m/>
    <n v="5"/>
    <m/>
    <m/>
    <m/>
    <m/>
    <n v="2"/>
    <n v="7"/>
    <n v="2"/>
    <d v="2021-03-31T00:00:00"/>
    <s v="A"/>
    <s v="Consumo"/>
    <x v="2"/>
  </r>
  <r>
    <s v="C"/>
    <s v="*"/>
    <n v="144205"/>
    <n v="4"/>
    <n v="20269"/>
    <d v="2020-06-26T00:00:00"/>
    <d v="2023-11-15T00:00:00"/>
    <n v="0"/>
    <n v="1"/>
    <n v="8"/>
    <n v="30"/>
    <n v="2"/>
    <n v="19.320074000000002"/>
    <n v="21.126100000000001"/>
    <n v="5000000"/>
    <n v="170511"/>
    <n v="4236509"/>
    <n v="3411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459611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804"/>
    <d v="2020-10-27T00:00:00"/>
    <d v="2024-10-27T00:00:00"/>
    <n v="0"/>
    <n v="1"/>
    <n v="5"/>
    <n v="30"/>
    <n v="2"/>
    <n v="17.420000000000002"/>
    <n v="18.880393000000002"/>
    <n v="15000000"/>
    <n v="436092"/>
    <n v="13876071"/>
    <n v="2014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505389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700"/>
    <d v="2020-07-01T00:00:00"/>
    <d v="2023-10-15T00:00:00"/>
    <n v="15"/>
    <n v="1"/>
    <n v="7"/>
    <n v="30"/>
    <n v="2"/>
    <n v="20.95"/>
    <n v="23.083431999999998"/>
    <n v="19294388"/>
    <n v="686263"/>
    <n v="16716585"/>
    <n v="411026"/>
    <n v="0"/>
    <n v="0"/>
    <m/>
    <n v="0"/>
    <n v="0"/>
    <n v="0"/>
    <m/>
    <m/>
    <d v="2021-03-27T00:00:00"/>
    <n v="1"/>
    <s v="O"/>
    <n v="1"/>
    <n v="30"/>
    <n v="394429"/>
    <m/>
    <m/>
    <m/>
    <m/>
    <m/>
    <m/>
    <n v="1"/>
    <n v="1"/>
    <m/>
    <m/>
    <n v="152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18315"/>
    <d v="2020-07-01T00:00:00"/>
    <d v="2023-07-05T00:00:00"/>
    <n v="0"/>
    <n v="1"/>
    <n v="8"/>
    <n v="30"/>
    <n v="2"/>
    <n v="17.43"/>
    <n v="18.892112000000001"/>
    <n v="23730136"/>
    <n v="851131"/>
    <n v="19122466"/>
    <n v="24070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244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25"/>
    <n v="2"/>
    <n v="18455"/>
    <d v="2020-07-01T00:00:00"/>
    <d v="2029-10-30T00:00:00"/>
    <n v="60"/>
    <n v="1"/>
    <n v="5"/>
    <n v="30"/>
    <n v="2"/>
    <n v="21.12"/>
    <n v="23.289241000000001"/>
    <n v="17274428"/>
    <n v="355255"/>
    <n v="17009126"/>
    <n v="848749"/>
    <n v="0"/>
    <n v="0"/>
    <m/>
    <n v="8504563"/>
    <n v="848749"/>
    <n v="0"/>
    <m/>
    <m/>
    <d v="2021-03-16T00:00:00"/>
    <n v="1"/>
    <s v="O"/>
    <n v="1"/>
    <n v="30"/>
    <n v="170649"/>
    <m/>
    <m/>
    <m/>
    <m/>
    <m/>
    <m/>
    <n v="1"/>
    <n v="1"/>
    <n v="44013"/>
    <s v="C"/>
    <n v="663900"/>
    <s v="LINEA CONSUMO"/>
    <n v="1"/>
    <n v="2"/>
    <m/>
    <m/>
    <n v="5"/>
    <m/>
    <m/>
    <m/>
    <m/>
    <n v="1"/>
    <n v="7"/>
    <n v="2"/>
    <d v="2021-03-31T00:00:00"/>
    <s v="E"/>
    <s v="Consumo"/>
    <x v="3"/>
  </r>
  <r>
    <s v="C"/>
    <s v="*"/>
    <n v="144205"/>
    <n v="4"/>
    <n v="20413"/>
    <d v="2020-07-31T00:00:00"/>
    <d v="2021-10-15T00:00:00"/>
    <n v="15"/>
    <n v="1"/>
    <n v="6"/>
    <n v="30"/>
    <n v="2"/>
    <n v="23.42"/>
    <n v="26.104899"/>
    <n v="1200000"/>
    <n v="98785"/>
    <n v="725165"/>
    <n v="18960"/>
    <n v="0"/>
    <n v="0"/>
    <m/>
    <n v="0"/>
    <n v="0"/>
    <n v="0"/>
    <m/>
    <m/>
    <d v="2021-03-31T00:00:00"/>
    <n v="1"/>
    <s v="O"/>
    <n v="1"/>
    <n v="30"/>
    <n v="84640"/>
    <m/>
    <m/>
    <m/>
    <m/>
    <m/>
    <m/>
    <n v="1"/>
    <n v="1"/>
    <m/>
    <m/>
    <n v="24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972"/>
    <d v="2020-07-01T00:00:00"/>
    <d v="2023-05-15T00:00:00"/>
    <n v="15"/>
    <n v="1"/>
    <n v="7"/>
    <n v="30"/>
    <n v="2"/>
    <n v="17.420000000000002"/>
    <n v="18.880393000000002"/>
    <n v="8841696"/>
    <n v="331329"/>
    <n v="7357459"/>
    <n v="160448"/>
    <n v="0"/>
    <n v="0"/>
    <m/>
    <n v="0"/>
    <n v="0"/>
    <n v="0"/>
    <m/>
    <m/>
    <d v="2021-03-04T00:00:00"/>
    <n v="1"/>
    <s v="O"/>
    <n v="1"/>
    <n v="30"/>
    <n v="224529"/>
    <m/>
    <m/>
    <m/>
    <m/>
    <m/>
    <m/>
    <n v="1"/>
    <n v="1"/>
    <m/>
    <m/>
    <n v="149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8395"/>
    <d v="2019-03-21T00:00:00"/>
    <d v="2022-03-03T00:00:00"/>
    <n v="0"/>
    <n v="1"/>
    <n v="24"/>
    <n v="30"/>
    <n v="2"/>
    <n v="17.52"/>
    <n v="18.997626"/>
    <n v="12000000"/>
    <n v="440329"/>
    <n v="4280472"/>
    <n v="5832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17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157"/>
    <d v="2020-12-30T00:00:00"/>
    <d v="2027-12-30T00:00:00"/>
    <n v="0"/>
    <n v="1"/>
    <n v="2"/>
    <n v="30"/>
    <n v="2"/>
    <n v="20.88"/>
    <n v="22.998778999999999"/>
    <n v="11790078"/>
    <n v="268096"/>
    <n v="11613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5"/>
    <m/>
    <m/>
    <m/>
    <m/>
    <n v="1"/>
    <n v="7"/>
    <n v="1"/>
    <d v="2021-03-31T00:00:00"/>
    <s v="A"/>
    <s v="Consumo"/>
    <x v="4"/>
  </r>
  <r>
    <s v="C"/>
    <s v="*"/>
    <n v="144205"/>
    <n v="4"/>
    <n v="20724"/>
    <d v="2020-10-15T00:00:00"/>
    <d v="2023-10-15T00:00:00"/>
    <n v="0"/>
    <n v="1"/>
    <n v="5"/>
    <n v="30"/>
    <n v="2"/>
    <n v="21.02"/>
    <n v="23.168139"/>
    <n v="10196786"/>
    <n v="384269"/>
    <n v="9131849"/>
    <n v="7937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422791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05"/>
    <n v="4"/>
    <n v="550003159"/>
    <d v="2021-01-19T00:00:00"/>
    <d v="2023-02-04T00:00:00"/>
    <n v="26"/>
    <n v="1"/>
    <n v="0"/>
    <n v="30"/>
    <n v="2"/>
    <n v="23.02"/>
    <n v="25.611024"/>
    <n v="5000000"/>
    <n v="261916"/>
    <n v="4834963"/>
    <n v="80373"/>
    <n v="0"/>
    <n v="0"/>
    <m/>
    <n v="0"/>
    <n v="0"/>
    <n v="0"/>
    <m/>
    <m/>
    <d v="2021-03-23T00:00:00"/>
    <n v="1"/>
    <s v="O"/>
    <n v="1"/>
    <n v="30"/>
    <n v="966"/>
    <m/>
    <m/>
    <m/>
    <m/>
    <m/>
    <m/>
    <n v="1"/>
    <n v="1"/>
    <m/>
    <m/>
    <n v="1282774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20388"/>
    <d v="2020-07-30T00:00:00"/>
    <d v="2023-12-15T00:00:00"/>
    <n v="0"/>
    <n v="1"/>
    <n v="7"/>
    <n v="30"/>
    <n v="2"/>
    <n v="19.320074000000002"/>
    <n v="21.126100000000001"/>
    <n v="5000000"/>
    <n v="170511"/>
    <n v="4308709"/>
    <n v="57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67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209"/>
    <d v="2020-07-01T00:00:00"/>
    <d v="2021-11-05T00:00:00"/>
    <n v="0"/>
    <n v="1"/>
    <n v="8"/>
    <n v="30"/>
    <n v="2"/>
    <n v="21.03"/>
    <n v="23.180243999999998"/>
    <n v="4580916"/>
    <n v="330806"/>
    <n v="2449376"/>
    <n v="35539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11577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550003018"/>
    <d v="2020-07-01T00:00:00"/>
    <d v="2021-06-17T00:00:00"/>
    <n v="0"/>
    <n v="1"/>
    <n v="8"/>
    <n v="30"/>
    <n v="2"/>
    <n v="23.432207999999999"/>
    <n v="26.12"/>
    <n v="1386904"/>
    <n v="141664"/>
    <n v="408589"/>
    <n v="3458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8551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86"/>
    <d v="2020-07-01T00:00:00"/>
    <d v="2022-03-17T00:00:00"/>
    <n v="0"/>
    <n v="1"/>
    <n v="8"/>
    <n v="30"/>
    <n v="2"/>
    <n v="23.432207999999999"/>
    <n v="26.12"/>
    <n v="3000000"/>
    <n v="183573"/>
    <n v="1940661"/>
    <n v="15979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356097"/>
    <s v="LINEA CONSUMO"/>
    <n v="0"/>
    <n v="0"/>
    <m/>
    <m/>
    <n v="1"/>
    <n v="1"/>
    <n v="44013"/>
    <s v="A"/>
    <m/>
    <n v="2"/>
    <n v="7"/>
    <n v="2"/>
    <d v="2021-03-31T00:00:00"/>
    <s v="A"/>
    <s v="Consumo"/>
    <x v="1"/>
  </r>
  <r>
    <s v="C"/>
    <s v="*"/>
    <n v="144205"/>
    <n v="4"/>
    <n v="19564"/>
    <d v="2020-07-01T00:00:00"/>
    <d v="2024-09-01T00:00:00"/>
    <n v="0"/>
    <n v="1"/>
    <n v="8"/>
    <n v="30"/>
    <n v="2"/>
    <n v="17.28"/>
    <n v="18.716446000000001"/>
    <n v="28000423"/>
    <n v="789452"/>
    <n v="24750155"/>
    <n v="33561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2383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18257"/>
    <d v="2020-07-01T00:00:00"/>
    <d v="2023-01-15T00:00:00"/>
    <n v="0"/>
    <n v="1"/>
    <n v="8"/>
    <n v="30"/>
    <n v="2"/>
    <n v="23.43"/>
    <n v="26.117269"/>
    <n v="15830375"/>
    <n v="702217"/>
    <n v="12461820"/>
    <n v="12113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207607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1040"/>
    <d v="2020-12-09T00:00:00"/>
    <d v="2022-12-30T00:00:00"/>
    <n v="0"/>
    <n v="1"/>
    <n v="2"/>
    <n v="30"/>
    <n v="2"/>
    <n v="11.42"/>
    <n v="12.037115999999999"/>
    <n v="1100000"/>
    <n v="51483"/>
    <n v="1014002"/>
    <n v="12879"/>
    <n v="0"/>
    <n v="0"/>
    <m/>
    <n v="0"/>
    <n v="0"/>
    <n v="0"/>
    <m/>
    <m/>
    <d v="2021-02-20T00:00:00"/>
    <n v="1"/>
    <s v="O"/>
    <n v="1"/>
    <n v="30"/>
    <n v="0"/>
    <m/>
    <m/>
    <m/>
    <m/>
    <m/>
    <m/>
    <n v="1"/>
    <n v="1"/>
    <m/>
    <m/>
    <n v="168927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6983"/>
    <d v="2018-06-13T00:00:00"/>
    <d v="2020-09-13T00:00:00"/>
    <n v="377"/>
    <n v="1"/>
    <n v="20"/>
    <n v="30"/>
    <n v="2"/>
    <n v="20.170000000000002"/>
    <n v="22.143163000000001"/>
    <n v="12230313"/>
    <n v="567240"/>
    <n v="3289837"/>
    <n v="217145"/>
    <n v="0"/>
    <n v="0"/>
    <m/>
    <n v="3289837"/>
    <n v="217145"/>
    <n v="973199"/>
    <m/>
    <m/>
    <d v="2021-03-02T00:00:00"/>
    <n v="1"/>
    <s v="O"/>
    <n v="1"/>
    <n v="30"/>
    <n v="3289837"/>
    <m/>
    <m/>
    <m/>
    <m/>
    <m/>
    <m/>
    <n v="1"/>
    <n v="1"/>
    <m/>
    <m/>
    <n v="1657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18282"/>
    <d v="2020-07-01T00:00:00"/>
    <d v="2023-07-01T00:00:00"/>
    <n v="0"/>
    <n v="1"/>
    <n v="8"/>
    <n v="30"/>
    <n v="2"/>
    <n v="21.03"/>
    <n v="23.180243999999998"/>
    <n v="24083822"/>
    <n v="907731"/>
    <n v="19951097"/>
    <n v="33799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2668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20126"/>
    <d v="2020-05-14T00:00:00"/>
    <d v="2021-08-15T00:00:00"/>
    <n v="0"/>
    <n v="1"/>
    <n v="12"/>
    <n v="30"/>
    <n v="2"/>
    <n v="23.42"/>
    <n v="26.104899"/>
    <n v="1700000"/>
    <n v="131825"/>
    <n v="265884"/>
    <n v="25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22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500"/>
    <d v="2020-07-01T00:00:00"/>
    <d v="2022-06-15T00:00:00"/>
    <n v="0"/>
    <n v="1"/>
    <n v="8"/>
    <n v="30"/>
    <n v="2"/>
    <n v="17.28"/>
    <n v="18.716446000000001"/>
    <n v="5250438"/>
    <n v="269791"/>
    <n v="3615553"/>
    <n v="26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3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240"/>
    <d v="2020-06-19T00:00:00"/>
    <d v="2022-12-30T00:00:00"/>
    <n v="0"/>
    <n v="1"/>
    <n v="8"/>
    <n v="30"/>
    <n v="2"/>
    <n v="17.420000000000002"/>
    <n v="18.880393000000002"/>
    <n v="4000000"/>
    <n v="165418"/>
    <n v="2976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0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550003173"/>
    <d v="2021-02-15T00:00:00"/>
    <d v="2022-08-17T00:00:00"/>
    <n v="13"/>
    <n v="1"/>
    <n v="0"/>
    <n v="30"/>
    <n v="2"/>
    <n v="23.02"/>
    <n v="25.611024"/>
    <n v="2500000"/>
    <n v="165560"/>
    <n v="2500000"/>
    <n v="68756"/>
    <n v="0"/>
    <n v="0"/>
    <m/>
    <n v="0"/>
    <n v="0"/>
    <n v="0"/>
    <m/>
    <m/>
    <d v="2021-02-17T00:00:00"/>
    <n v="1"/>
    <s v="O"/>
    <n v="1"/>
    <n v="30"/>
    <n v="117606"/>
    <m/>
    <m/>
    <m/>
    <m/>
    <m/>
    <m/>
    <n v="1"/>
    <n v="1"/>
    <m/>
    <m/>
    <n v="526000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20828"/>
    <d v="2020-10-29T00:00:00"/>
    <d v="2024-03-15T00:00:00"/>
    <n v="0"/>
    <n v="1"/>
    <n v="4"/>
    <n v="30"/>
    <n v="2"/>
    <n v="19.32"/>
    <n v="21.126010999999998"/>
    <n v="5000000"/>
    <n v="170510"/>
    <n v="4630125"/>
    <n v="3479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5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20"/>
    <n v="2"/>
    <n v="18617"/>
    <d v="2020-07-01T00:00:00"/>
    <d v="2021-02-28T00:00:00"/>
    <n v="122"/>
    <n v="1"/>
    <n v="3"/>
    <n v="30"/>
    <n v="2"/>
    <n v="21.08"/>
    <n v="23.240787000000001"/>
    <n v="551839"/>
    <n v="84470"/>
    <n v="323547"/>
    <n v="16036"/>
    <n v="0"/>
    <n v="0"/>
    <m/>
    <n v="64709"/>
    <n v="16036"/>
    <n v="12137"/>
    <m/>
    <m/>
    <d v="2020-12-31T00:00:00"/>
    <n v="1"/>
    <s v="O"/>
    <n v="1"/>
    <n v="30"/>
    <n v="323547"/>
    <m/>
    <m/>
    <m/>
    <m/>
    <m/>
    <m/>
    <n v="1"/>
    <n v="1"/>
    <n v="44013"/>
    <s v="C"/>
    <n v="284000"/>
    <s v="LINEA CONSUMO"/>
    <n v="1"/>
    <n v="0"/>
    <m/>
    <m/>
    <n v="5"/>
    <m/>
    <m/>
    <m/>
    <m/>
    <n v="1"/>
    <n v="7"/>
    <n v="2"/>
    <d v="2021-03-31T00:00:00"/>
    <s v="D"/>
    <s v="Consumo"/>
    <x v="1"/>
  </r>
  <r>
    <s v="C"/>
    <s v="*"/>
    <n v="144205"/>
    <n v="4"/>
    <n v="19785"/>
    <d v="2020-07-01T00:00:00"/>
    <d v="2025-06-20T00:00:00"/>
    <n v="0"/>
    <n v="1"/>
    <n v="27"/>
    <n v="30"/>
    <n v="2"/>
    <n v="20.98"/>
    <n v="23.119727999999999"/>
    <n v="19808825"/>
    <n v="540842"/>
    <n v="12880957"/>
    <n v="307786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78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576"/>
    <d v="2020-09-11T00:00:00"/>
    <d v="2024-01-15T00:00:00"/>
    <n v="0"/>
    <n v="1"/>
    <n v="6"/>
    <n v="30"/>
    <n v="2"/>
    <n v="19.32"/>
    <n v="21.126010999999998"/>
    <n v="5000000"/>
    <n v="170510"/>
    <n v="4425276"/>
    <n v="475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524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360"/>
    <d v="2020-07-23T00:00:00"/>
    <d v="2023-12-15T00:00:00"/>
    <n v="0"/>
    <n v="1"/>
    <n v="7"/>
    <n v="30"/>
    <n v="2"/>
    <n v="19.320074000000002"/>
    <n v="21.126100000000001"/>
    <n v="5000000"/>
    <n v="170511"/>
    <n v="4338586"/>
    <n v="349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3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725"/>
    <d v="2020-07-01T00:00:00"/>
    <d v="2021-07-15T00:00:00"/>
    <n v="0"/>
    <n v="1"/>
    <n v="11"/>
    <n v="30"/>
    <n v="2"/>
    <n v="20.9"/>
    <n v="23.022960000000001"/>
    <n v="3905345"/>
    <n v="363454"/>
    <n v="324664"/>
    <n v="75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76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0016"/>
    <d v="2020-07-01T00:00:00"/>
    <d v="2021-11-15T00:00:00"/>
    <n v="15"/>
    <n v="1"/>
    <n v="7"/>
    <n v="30"/>
    <n v="2"/>
    <n v="23.32"/>
    <n v="25.981263999999999"/>
    <n v="2000000"/>
    <n v="146640"/>
    <n v="1200153"/>
    <n v="17668"/>
    <n v="0"/>
    <n v="0"/>
    <m/>
    <n v="0"/>
    <n v="0"/>
    <n v="0"/>
    <m/>
    <m/>
    <d v="2021-03-08T00:00:00"/>
    <n v="1"/>
    <s v="O"/>
    <n v="1"/>
    <n v="30"/>
    <n v="123316"/>
    <m/>
    <m/>
    <m/>
    <m/>
    <m/>
    <m/>
    <n v="1"/>
    <n v="1"/>
    <m/>
    <m/>
    <n v="315000"/>
    <s v="LINEA CONSUMO"/>
    <n v="0"/>
    <n v="0"/>
    <m/>
    <m/>
    <n v="1"/>
    <n v="1"/>
    <n v="44013"/>
    <s v="A"/>
    <m/>
    <n v="1"/>
    <n v="7"/>
    <n v="2"/>
    <d v="2021-03-31T00:00:00"/>
    <s v="A"/>
    <s v="Consumo"/>
    <x v="1"/>
  </r>
  <r>
    <s v="C"/>
    <s v="*"/>
    <n v="144205"/>
    <n v="4"/>
    <n v="20125"/>
    <d v="2020-05-14T00:00:00"/>
    <d v="2022-06-15T00:00:00"/>
    <n v="0"/>
    <n v="1"/>
    <n v="10"/>
    <n v="30"/>
    <n v="2"/>
    <n v="21.02"/>
    <n v="23.168139"/>
    <n v="5000000"/>
    <n v="248697"/>
    <n v="3255747"/>
    <n v="2833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22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6497"/>
    <d v="2020-07-01T00:00:00"/>
    <d v="2021-09-05T00:00:00"/>
    <n v="0"/>
    <n v="1"/>
    <n v="8"/>
    <n v="30"/>
    <n v="2"/>
    <n v="23.2"/>
    <n v="25.833048000000002"/>
    <n v="8187877"/>
    <n v="673166"/>
    <n v="3779184"/>
    <n v="60875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7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3"/>
    <n v="20970"/>
    <d v="2020-11-26T00:00:00"/>
    <d v="2023-06-15T00:00:00"/>
    <n v="0"/>
    <n v="1"/>
    <n v="3"/>
    <n v="30"/>
    <n v="2"/>
    <n v="21.02"/>
    <n v="23.168139"/>
    <n v="5000000"/>
    <n v="215699"/>
    <n v="4608881"/>
    <n v="4028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161"/>
    <s v="A"/>
    <n v="1507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6866"/>
    <d v="2020-07-01T00:00:00"/>
    <d v="2022-04-15T00:00:00"/>
    <n v="0"/>
    <n v="1"/>
    <n v="8"/>
    <n v="30"/>
    <n v="2"/>
    <n v="20.34"/>
    <n v="22.347531"/>
    <n v="11641485"/>
    <n v="663495"/>
    <n v="7641728"/>
    <n v="604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511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8719"/>
    <d v="2020-07-01T00:00:00"/>
    <d v="2023-08-15T00:00:00"/>
    <n v="0"/>
    <n v="1"/>
    <n v="33"/>
    <n v="30"/>
    <n v="2"/>
    <n v="17.37"/>
    <n v="18.821816999999999"/>
    <n v="21931142"/>
    <n v="769741"/>
    <n v="2902243"/>
    <n v="63001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5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7980"/>
    <d v="2018-12-20T00:00:00"/>
    <d v="2021-08-01T00:00:00"/>
    <n v="0"/>
    <n v="1"/>
    <n v="26"/>
    <n v="30"/>
    <n v="2"/>
    <n v="17.32"/>
    <n v="18.763266999999999"/>
    <n v="10000000"/>
    <n v="402395"/>
    <n v="1921818"/>
    <n v="2497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7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203"/>
    <d v="2020-07-01T00:00:00"/>
    <d v="2022-01-15T00:00:00"/>
    <n v="0"/>
    <n v="1"/>
    <n v="17"/>
    <n v="30"/>
    <n v="2"/>
    <n v="21.01"/>
    <n v="23.156034999999999"/>
    <n v="3097489"/>
    <n v="202110"/>
    <n v="50254"/>
    <n v="14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40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7158"/>
    <d v="2018-07-19T00:00:00"/>
    <d v="2022-08-15T00:00:00"/>
    <n v="0"/>
    <n v="1"/>
    <n v="37"/>
    <n v="30"/>
    <n v="2"/>
    <n v="20.150001"/>
    <n v="22.119140999999999"/>
    <n v="29900000"/>
    <n v="912259"/>
    <n v="8701105"/>
    <n v="2922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1609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247"/>
    <d v="2021-01-28T00:00:00"/>
    <d v="2023-01-15T00:00:00"/>
    <n v="15"/>
    <n v="1"/>
    <n v="0"/>
    <n v="30"/>
    <n v="2"/>
    <n v="22.619997999999999"/>
    <n v="25.118919999999999"/>
    <n v="4000000"/>
    <n v="215938"/>
    <n v="3859573"/>
    <n v="36388"/>
    <n v="0"/>
    <n v="0"/>
    <m/>
    <n v="0"/>
    <n v="0"/>
    <n v="0"/>
    <m/>
    <m/>
    <d v="2021-03-17T00:00:00"/>
    <n v="1"/>
    <s v="O"/>
    <n v="1"/>
    <n v="30"/>
    <n v="103"/>
    <m/>
    <m/>
    <m/>
    <m/>
    <m/>
    <m/>
    <n v="1"/>
    <n v="1"/>
    <m/>
    <m/>
    <n v="248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917"/>
    <d v="2020-11-13T00:00:00"/>
    <d v="2022-07-15T00:00:00"/>
    <n v="0"/>
    <n v="1"/>
    <n v="4"/>
    <n v="30"/>
    <n v="2"/>
    <n v="11.42"/>
    <n v="12.037115999999999"/>
    <n v="2000000"/>
    <n v="110292"/>
    <n v="1629721"/>
    <n v="41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2557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1249"/>
    <d v="2021-01-29T00:00:00"/>
    <d v="2025-02-15T00:00:00"/>
    <n v="0"/>
    <n v="1"/>
    <n v="1"/>
    <n v="30"/>
    <n v="2"/>
    <n v="21.02"/>
    <n v="23.168139"/>
    <n v="29900000"/>
    <n v="926196"/>
    <n v="29490964"/>
    <n v="2410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225"/>
    <s v="A"/>
    <n v="1912200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557"/>
    <d v="2020-09-07T00:00:00"/>
    <d v="2022-11-15T00:00:00"/>
    <n v="15"/>
    <n v="1"/>
    <n v="5"/>
    <n v="30"/>
    <n v="2"/>
    <n v="17.420000000000002"/>
    <n v="18.880393000000002"/>
    <n v="4700000"/>
    <n v="218318"/>
    <n v="3927446"/>
    <n v="82783"/>
    <n v="0"/>
    <n v="0"/>
    <m/>
    <n v="0"/>
    <n v="0"/>
    <n v="0"/>
    <m/>
    <m/>
    <d v="2021-03-30T00:00:00"/>
    <n v="1"/>
    <s v="O"/>
    <n v="1"/>
    <n v="30"/>
    <n v="161303"/>
    <m/>
    <m/>
    <m/>
    <m/>
    <m/>
    <m/>
    <n v="1"/>
    <n v="1"/>
    <m/>
    <m/>
    <n v="41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19864"/>
    <d v="2020-07-01T00:00:00"/>
    <d v="2022-10-15T00:00:00"/>
    <n v="0"/>
    <n v="1"/>
    <n v="8"/>
    <n v="30"/>
    <n v="2"/>
    <n v="20.98"/>
    <n v="23.119727999999999"/>
    <n v="7550590"/>
    <n v="353223"/>
    <n v="5663506"/>
    <n v="49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4013"/>
    <s v="A"/>
    <n v="934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597"/>
    <d v="2020-09-18T00:00:00"/>
    <d v="2024-02-15T00:00:00"/>
    <n v="0"/>
    <n v="1"/>
    <n v="5"/>
    <n v="30"/>
    <n v="2"/>
    <n v="19.32"/>
    <n v="21.126010999999998"/>
    <n v="5000000"/>
    <n v="170510"/>
    <n v="4512990"/>
    <n v="4359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32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648"/>
    <d v="2020-09-30T00:00:00"/>
    <d v="2021-12-15T00:00:00"/>
    <n v="0"/>
    <n v="1"/>
    <n v="5"/>
    <n v="30"/>
    <n v="2"/>
    <n v="23.42"/>
    <n v="26.104899"/>
    <n v="1000000"/>
    <n v="82321"/>
    <n v="671266"/>
    <n v="61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8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7595"/>
    <d v="2018-10-10T00:00:00"/>
    <d v="2021-06-15T00:00:00"/>
    <n v="345"/>
    <n v="1"/>
    <n v="17"/>
    <n v="30"/>
    <n v="2"/>
    <n v="19.97"/>
    <n v="21.903130999999998"/>
    <n v="11000000"/>
    <n v="446151"/>
    <n v="5757022"/>
    <n v="310838"/>
    <n v="0"/>
    <n v="0"/>
    <m/>
    <n v="2878511"/>
    <n v="310838"/>
    <n v="894572"/>
    <m/>
    <m/>
    <d v="2020-07-29T00:00:00"/>
    <n v="1"/>
    <s v="O"/>
    <n v="1"/>
    <n v="30"/>
    <n v="4461912"/>
    <m/>
    <m/>
    <m/>
    <m/>
    <m/>
    <m/>
    <n v="1"/>
    <n v="1"/>
    <m/>
    <m/>
    <n v="922000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21376"/>
    <d v="2021-02-26T00:00:00"/>
    <d v="2023-03-15T00:00:00"/>
    <n v="0"/>
    <n v="1"/>
    <n v="0"/>
    <n v="30"/>
    <n v="2"/>
    <n v="21.02"/>
    <n v="23.168139"/>
    <n v="3000000"/>
    <n v="154186"/>
    <n v="3000000"/>
    <n v="262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333"/>
    <d v="2019-03-07T00:00:00"/>
    <d v="2023-03-07T00:00:00"/>
    <n v="0"/>
    <n v="1"/>
    <n v="24"/>
    <n v="30"/>
    <n v="2"/>
    <n v="21.12"/>
    <n v="23.289241000000001"/>
    <n v="29900000"/>
    <n v="927805"/>
    <n v="18009808"/>
    <n v="27471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2444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9175"/>
    <d v="2020-07-01T00:00:00"/>
    <d v="2022-09-15T00:00:00"/>
    <n v="0"/>
    <n v="1"/>
    <n v="8"/>
    <n v="30"/>
    <n v="2"/>
    <n v="23.41"/>
    <n v="26.09253"/>
    <n v="8656265"/>
    <n v="427644"/>
    <n v="6422804"/>
    <n v="7100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14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959"/>
    <d v="2020-11-25T00:00:00"/>
    <d v="2024-06-15T00:00:00"/>
    <n v="0"/>
    <n v="1"/>
    <n v="3"/>
    <n v="30"/>
    <n v="2"/>
    <n v="17.420000000000002"/>
    <n v="18.880393000000002"/>
    <n v="19900000"/>
    <n v="636165"/>
    <n v="18842201"/>
    <n v="1367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702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9945"/>
    <d v="2020-07-01T00:00:00"/>
    <d v="2023-03-30T00:00:00"/>
    <n v="0"/>
    <n v="1"/>
    <n v="8"/>
    <n v="30"/>
    <n v="2"/>
    <n v="17.47"/>
    <n v="18.938995999999999"/>
    <n v="5000000"/>
    <n v="196576"/>
    <n v="3887654"/>
    <n v="452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8000"/>
    <s v="LINEA CONSUMO"/>
    <n v="0"/>
    <n v="0"/>
    <m/>
    <m/>
    <n v="1"/>
    <n v="1"/>
    <n v="44013"/>
    <s v="A"/>
    <m/>
    <n v="1"/>
    <n v="7"/>
    <n v="2"/>
    <d v="2021-03-31T00:00:00"/>
    <s v="A"/>
    <s v="Consumo"/>
    <x v="0"/>
  </r>
  <r>
    <s v="C"/>
    <s v="*"/>
    <n v="144205"/>
    <n v="4"/>
    <n v="18418"/>
    <d v="2020-07-01T00:00:00"/>
    <d v="2022-01-15T00:00:00"/>
    <n v="0"/>
    <n v="1"/>
    <n v="8"/>
    <n v="30"/>
    <n v="2"/>
    <n v="17.52"/>
    <n v="18.997626"/>
    <n v="3101736"/>
    <n v="197200"/>
    <n v="1688357"/>
    <n v="115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21054"/>
    <d v="2020-12-11T00:00:00"/>
    <d v="2022-02-28T00:00:00"/>
    <n v="0"/>
    <n v="1"/>
    <n v="8"/>
    <n v="30"/>
    <n v="2"/>
    <n v="23.42"/>
    <n v="26.104899"/>
    <n v="1000000"/>
    <n v="82321"/>
    <n v="431828"/>
    <n v="18819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62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870"/>
    <d v="2020-07-01T00:00:00"/>
    <d v="2022-09-15T00:00:00"/>
    <n v="0"/>
    <n v="1"/>
    <n v="8"/>
    <n v="30"/>
    <n v="2"/>
    <n v="17.39"/>
    <n v="18.845244000000001"/>
    <n v="11579503"/>
    <n v="537707"/>
    <n v="8465775"/>
    <n v="60799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3"/>
    <n v="19867"/>
    <d v="2020-01-31T00:00:00"/>
    <d v="2023-02-15T00:00:00"/>
    <n v="0"/>
    <n v="1"/>
    <n v="13"/>
    <n v="30"/>
    <n v="2"/>
    <n v="13.38"/>
    <n v="14.231804"/>
    <n v="6000000"/>
    <n v="203264"/>
    <n v="4087839"/>
    <n v="2582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3861"/>
    <s v="A"/>
    <n v="26915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19824"/>
    <d v="2020-07-01T00:00:00"/>
    <d v="2023-07-15T00:00:00"/>
    <n v="0"/>
    <n v="1"/>
    <n v="15"/>
    <n v="30"/>
    <n v="2"/>
    <n v="20.98"/>
    <n v="23.119727999999999"/>
    <n v="20000000"/>
    <n v="753296"/>
    <n v="13011068"/>
    <n v="5308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13"/>
    <s v="A"/>
    <n v="1478000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19262"/>
    <d v="2020-07-01T00:00:00"/>
    <d v="2025-01-01T00:00:00"/>
    <n v="0"/>
    <n v="1"/>
    <n v="8"/>
    <n v="30"/>
    <n v="2"/>
    <n v="17.34"/>
    <n v="18.786684000000001"/>
    <n v="18682927"/>
    <n v="500715"/>
    <n v="16740846"/>
    <n v="23317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5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3"/>
    <n v="20000"/>
    <d v="2020-02-28T00:00:00"/>
    <d v="2023-03-15T00:00:00"/>
    <n v="0"/>
    <n v="1"/>
    <n v="12"/>
    <n v="30"/>
    <n v="2"/>
    <n v="21.07"/>
    <n v="23.228676"/>
    <n v="6000000"/>
    <n v="226266"/>
    <n v="4394038"/>
    <n v="360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889"/>
    <s v="A"/>
    <n v="1650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644"/>
    <d v="2020-09-30T00:00:00"/>
    <d v="2022-09-30T00:00:00"/>
    <n v="0"/>
    <n v="1"/>
    <n v="6"/>
    <n v="30"/>
    <n v="2"/>
    <n v="11.42"/>
    <n v="12.037115999999999"/>
    <n v="1365000"/>
    <n v="63886"/>
    <n v="1049432"/>
    <n v="166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58265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5314"/>
    <d v="2017-06-29T00:00:00"/>
    <d v="2021-06-29T00:00:00"/>
    <n v="0"/>
    <n v="1"/>
    <n v="45"/>
    <n v="30"/>
    <n v="2"/>
    <n v="18.000001000000001"/>
    <n v="19.561817999999999"/>
    <n v="29900000"/>
    <n v="878312"/>
    <n v="2532335"/>
    <n v="12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6214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52"/>
    <d v="2020-06-23T00:00:00"/>
    <d v="2021-07-15T00:00:00"/>
    <n v="0"/>
    <n v="1"/>
    <n v="8"/>
    <n v="30"/>
    <n v="2"/>
    <n v="23.42"/>
    <n v="26.104899"/>
    <n v="1000000"/>
    <n v="94279"/>
    <n v="348244"/>
    <n v="4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0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130"/>
    <d v="2020-07-01T00:00:00"/>
    <d v="2023-04-01T00:00:00"/>
    <n v="0"/>
    <n v="1"/>
    <n v="8"/>
    <n v="30"/>
    <n v="2"/>
    <n v="21.05"/>
    <n v="23.204457999999999"/>
    <n v="15780599"/>
    <n v="633957"/>
    <n v="12741782"/>
    <n v="21600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624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3"/>
    <n v="19871"/>
    <d v="2020-01-31T00:00:00"/>
    <d v="2023-02-05T00:00:00"/>
    <n v="0"/>
    <n v="1"/>
    <n v="13"/>
    <n v="30"/>
    <n v="2"/>
    <n v="20.98"/>
    <n v="23.119727999999999"/>
    <n v="6000000"/>
    <n v="225989"/>
    <n v="4249649"/>
    <n v="6188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n v="43861"/>
    <s v="A"/>
    <n v="1139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018"/>
    <d v="2020-12-01T00:00:00"/>
    <d v="2023-12-08T00:00:00"/>
    <n v="0"/>
    <n v="1"/>
    <n v="3"/>
    <n v="30"/>
    <n v="2"/>
    <n v="21.02"/>
    <n v="23.168139"/>
    <n v="8000000"/>
    <n v="301483"/>
    <n v="7507422"/>
    <n v="95946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359647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7310"/>
    <d v="2020-07-01T00:00:00"/>
    <d v="2025-08-15T00:00:00"/>
    <n v="0"/>
    <n v="1"/>
    <n v="8"/>
    <n v="30"/>
    <n v="2"/>
    <n v="20.05"/>
    <n v="21.999092000000001"/>
    <n v="19748215"/>
    <n v="518749"/>
    <n v="18143228"/>
    <n v="1515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727668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25"/>
    <n v="4"/>
    <n v="19638"/>
    <d v="2020-07-01T00:00:00"/>
    <d v="2026-04-13T00:00:00"/>
    <n v="0"/>
    <n v="1"/>
    <n v="7"/>
    <n v="30"/>
    <n v="2"/>
    <n v="17.350000000000001"/>
    <n v="18.798393999999998"/>
    <n v="19514027"/>
    <n v="448838"/>
    <n v="18280782"/>
    <n v="537887"/>
    <n v="0"/>
    <n v="0"/>
    <m/>
    <n v="9140391"/>
    <n v="537887"/>
    <n v="0"/>
    <m/>
    <m/>
    <d v="2021-01-29T00:00:00"/>
    <n v="1"/>
    <s v="O"/>
    <n v="1"/>
    <n v="30"/>
    <n v="0"/>
    <m/>
    <m/>
    <m/>
    <m/>
    <m/>
    <m/>
    <n v="1"/>
    <n v="1"/>
    <m/>
    <m/>
    <n v="2890954"/>
    <s v="LINEA CONSUMO"/>
    <n v="0"/>
    <n v="2"/>
    <m/>
    <m/>
    <n v="1"/>
    <n v="2"/>
    <n v="44013"/>
    <s v="A"/>
    <m/>
    <n v="1"/>
    <n v="7"/>
    <n v="2"/>
    <d v="2021-03-31T00:00:00"/>
    <s v="E"/>
    <s v="Consumo"/>
    <x v="3"/>
  </r>
  <r>
    <s v="C"/>
    <s v="*"/>
    <n v="144225"/>
    <n v="4"/>
    <n v="550002983"/>
    <d v="2020-07-01T00:00:00"/>
    <d v="2021-01-04T00:00:00"/>
    <n v="85"/>
    <n v="1"/>
    <n v="0"/>
    <n v="30"/>
    <n v="2"/>
    <n v="23.432207999999999"/>
    <n v="26.12"/>
    <n v="272499"/>
    <n v="48699"/>
    <n v="272499"/>
    <n v="24770"/>
    <n v="0"/>
    <n v="0"/>
    <m/>
    <n v="136250"/>
    <n v="24770"/>
    <n v="11166"/>
    <m/>
    <m/>
    <d v="2021-03-15T00:00:00"/>
    <n v="1"/>
    <s v="O"/>
    <n v="1"/>
    <n v="30"/>
    <n v="272479"/>
    <m/>
    <m/>
    <m/>
    <m/>
    <m/>
    <m/>
    <n v="1"/>
    <n v="1"/>
    <m/>
    <m/>
    <n v="43093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2984"/>
    <d v="2020-07-01T00:00:00"/>
    <d v="2021-01-04T00:00:00"/>
    <n v="85"/>
    <n v="1"/>
    <n v="0"/>
    <n v="30"/>
    <n v="2"/>
    <n v="23.432207999999999"/>
    <n v="26.12"/>
    <n v="220982"/>
    <n v="39444"/>
    <n v="220982"/>
    <n v="23898"/>
    <n v="0"/>
    <n v="0"/>
    <m/>
    <n v="110491"/>
    <n v="23898"/>
    <n v="9724"/>
    <m/>
    <m/>
    <d v="2020-07-04T00:00:00"/>
    <n v="1"/>
    <s v="O"/>
    <n v="1"/>
    <n v="30"/>
    <n v="220982"/>
    <m/>
    <m/>
    <m/>
    <m/>
    <m/>
    <m/>
    <n v="1"/>
    <n v="1"/>
    <m/>
    <m/>
    <n v="34946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08"/>
    <d v="2020-07-01T00:00:00"/>
    <d v="2021-02-04T00:00:00"/>
    <n v="55"/>
    <n v="1"/>
    <n v="0"/>
    <n v="30"/>
    <n v="2"/>
    <n v="23.432207999999999"/>
    <n v="26.12"/>
    <n v="336410"/>
    <n v="52041"/>
    <n v="336410"/>
    <n v="37813"/>
    <n v="0"/>
    <n v="0"/>
    <m/>
    <n v="168205"/>
    <n v="37813"/>
    <n v="14824"/>
    <m/>
    <m/>
    <d v="2020-07-04T00:00:00"/>
    <n v="1"/>
    <s v="O"/>
    <n v="1"/>
    <n v="30"/>
    <n v="336410"/>
    <m/>
    <m/>
    <m/>
    <m/>
    <m/>
    <m/>
    <n v="1"/>
    <n v="1"/>
    <m/>
    <m/>
    <n v="53200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20"/>
    <d v="2020-07-01T00:00:00"/>
    <d v="2021-02-04T00:00:00"/>
    <n v="55"/>
    <n v="1"/>
    <n v="0"/>
    <n v="30"/>
    <n v="2"/>
    <n v="23.432207999999999"/>
    <n v="26.12"/>
    <n v="356751"/>
    <n v="55188"/>
    <n v="356751"/>
    <n v="40103"/>
    <n v="0"/>
    <n v="0"/>
    <m/>
    <n v="178376"/>
    <n v="40103"/>
    <n v="15708"/>
    <m/>
    <m/>
    <d v="2020-07-04T00:00:00"/>
    <n v="1"/>
    <s v="O"/>
    <n v="1"/>
    <n v="30"/>
    <n v="356751"/>
    <m/>
    <m/>
    <m/>
    <m/>
    <m/>
    <m/>
    <n v="1"/>
    <n v="1"/>
    <m/>
    <m/>
    <n v="56417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22"/>
    <d v="2020-07-01T00:00:00"/>
    <d v="2021-03-04T00:00:00"/>
    <n v="0"/>
    <n v="1"/>
    <n v="0"/>
    <n v="30"/>
    <n v="2"/>
    <n v="23.432207999999999"/>
    <n v="26.12"/>
    <n v="416146"/>
    <n v="56784"/>
    <n v="416146"/>
    <n v="47291"/>
    <n v="0"/>
    <n v="0"/>
    <m/>
    <n v="208073"/>
    <n v="47291"/>
    <n v="18422"/>
    <m/>
    <m/>
    <d v="2020-07-04T00:00:00"/>
    <n v="1"/>
    <s v="O"/>
    <n v="1"/>
    <n v="30"/>
    <n v="0"/>
    <m/>
    <m/>
    <m/>
    <m/>
    <m/>
    <m/>
    <n v="1"/>
    <n v="1"/>
    <m/>
    <m/>
    <n v="65810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32"/>
    <d v="2020-07-01T00:00:00"/>
    <d v="2021-04-04T00:00:00"/>
    <n v="0"/>
    <n v="1"/>
    <n v="0"/>
    <n v="30"/>
    <n v="2"/>
    <n v="23.432207999999999"/>
    <n v="26.12"/>
    <n v="343308"/>
    <n v="42052"/>
    <n v="343308"/>
    <n v="39733"/>
    <n v="0"/>
    <n v="0"/>
    <m/>
    <n v="171654"/>
    <n v="39733"/>
    <n v="15256"/>
    <m/>
    <m/>
    <d v="2020-07-04T00:00:00"/>
    <n v="1"/>
    <s v="O"/>
    <n v="1"/>
    <n v="30"/>
    <n v="0"/>
    <m/>
    <m/>
    <m/>
    <m/>
    <m/>
    <m/>
    <n v="1"/>
    <n v="1"/>
    <m/>
    <m/>
    <n v="54291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33"/>
    <d v="2020-07-01T00:00:00"/>
    <d v="2021-04-04T00:00:00"/>
    <n v="0"/>
    <n v="1"/>
    <n v="0"/>
    <n v="30"/>
    <n v="2"/>
    <n v="23.432207999999999"/>
    <n v="26.12"/>
    <n v="438025"/>
    <n v="53744"/>
    <n v="438025"/>
    <n v="51125"/>
    <n v="0"/>
    <n v="0"/>
    <m/>
    <n v="219013"/>
    <n v="51125"/>
    <n v="19438"/>
    <m/>
    <m/>
    <d v="2020-07-04T00:00:00"/>
    <n v="1"/>
    <s v="O"/>
    <n v="1"/>
    <n v="30"/>
    <n v="0"/>
    <m/>
    <m/>
    <m/>
    <m/>
    <m/>
    <m/>
    <n v="1"/>
    <n v="1"/>
    <m/>
    <m/>
    <n v="69270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34"/>
    <d v="2020-07-01T00:00:00"/>
    <d v="2021-04-04T00:00:00"/>
    <n v="0"/>
    <n v="1"/>
    <n v="0"/>
    <n v="30"/>
    <n v="2"/>
    <n v="23.432207999999999"/>
    <n v="26.12"/>
    <n v="14601"/>
    <n v="1791"/>
    <n v="14601"/>
    <n v="1712"/>
    <n v="0"/>
    <n v="0"/>
    <m/>
    <n v="7301"/>
    <n v="1712"/>
    <n v="617"/>
    <m/>
    <m/>
    <d v="2020-07-04T00:00:00"/>
    <n v="1"/>
    <s v="O"/>
    <n v="1"/>
    <n v="30"/>
    <n v="0"/>
    <m/>
    <m/>
    <m/>
    <m/>
    <m/>
    <m/>
    <n v="1"/>
    <n v="1"/>
    <m/>
    <m/>
    <n v="2309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46"/>
    <d v="2020-07-01T00:00:00"/>
    <d v="2021-04-04T00:00:00"/>
    <n v="0"/>
    <n v="1"/>
    <n v="0"/>
    <n v="30"/>
    <n v="2"/>
    <n v="23.432207999999999"/>
    <n v="26.12"/>
    <n v="171925"/>
    <n v="21059"/>
    <n v="171925"/>
    <n v="19872"/>
    <n v="0"/>
    <n v="0"/>
    <m/>
    <n v="85963"/>
    <n v="19872"/>
    <n v="7632"/>
    <m/>
    <m/>
    <d v="2020-07-04T00:00:00"/>
    <n v="1"/>
    <s v="O"/>
    <n v="1"/>
    <n v="30"/>
    <n v="0"/>
    <m/>
    <m/>
    <m/>
    <m/>
    <m/>
    <m/>
    <n v="1"/>
    <n v="1"/>
    <m/>
    <m/>
    <n v="27189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47"/>
    <d v="2020-07-01T00:00:00"/>
    <d v="2021-04-04T00:00:00"/>
    <n v="0"/>
    <n v="1"/>
    <n v="0"/>
    <n v="30"/>
    <n v="2"/>
    <n v="23.432207999999999"/>
    <n v="26.12"/>
    <n v="442926"/>
    <n v="54345"/>
    <n v="442926"/>
    <n v="51736"/>
    <n v="0"/>
    <n v="0"/>
    <m/>
    <n v="221463"/>
    <n v="51736"/>
    <n v="19674"/>
    <m/>
    <m/>
    <d v="2020-07-04T00:00:00"/>
    <n v="1"/>
    <s v="O"/>
    <n v="1"/>
    <n v="30"/>
    <n v="0"/>
    <m/>
    <m/>
    <m/>
    <m/>
    <m/>
    <m/>
    <n v="1"/>
    <n v="1"/>
    <m/>
    <m/>
    <n v="70045"/>
    <s v="LINEA CONSUMO"/>
    <n v="0"/>
    <n v="2"/>
    <m/>
    <m/>
    <n v="1"/>
    <n v="2"/>
    <n v="44013"/>
    <s v="A"/>
    <m/>
    <n v="2"/>
    <n v="7"/>
    <n v="2"/>
    <d v="2021-03-31T00:00:00"/>
    <s v="E"/>
    <s v="Consumo"/>
    <x v="1"/>
  </r>
  <r>
    <s v="C"/>
    <s v="*"/>
    <n v="144225"/>
    <n v="4"/>
    <n v="550003070"/>
    <d v="2020-07-01T00:00:00"/>
    <d v="2021-07-04T00:00:00"/>
    <n v="0"/>
    <n v="1"/>
    <n v="0"/>
    <n v="30"/>
    <n v="2"/>
    <n v="23.432207999999999"/>
    <n v="26.12"/>
    <n v="240194"/>
    <n v="22721"/>
    <n v="240194"/>
    <n v="28828"/>
    <n v="0"/>
    <n v="0"/>
    <m/>
    <n v="120097"/>
    <n v="28828"/>
    <n v="10737"/>
    <m/>
    <m/>
    <d v="2020-07-04T00:00:00"/>
    <n v="1"/>
    <s v="O"/>
    <n v="1"/>
    <n v="30"/>
    <n v="0"/>
    <m/>
    <m/>
    <m/>
    <m/>
    <m/>
    <m/>
    <n v="1"/>
    <n v="1"/>
    <m/>
    <m/>
    <n v="37985"/>
    <s v="LINEA CONSUMO"/>
    <n v="0"/>
    <n v="2"/>
    <m/>
    <m/>
    <n v="1"/>
    <n v="1"/>
    <n v="44013"/>
    <s v="A"/>
    <m/>
    <n v="2"/>
    <n v="7"/>
    <n v="2"/>
    <d v="2021-03-31T00:00:00"/>
    <s v="E"/>
    <s v="Consumo"/>
    <x v="1"/>
  </r>
  <r>
    <s v="C"/>
    <s v="*"/>
    <n v="144225"/>
    <n v="4"/>
    <n v="550003071"/>
    <d v="2020-07-01T00:00:00"/>
    <d v="2021-07-04T00:00:00"/>
    <n v="0"/>
    <n v="1"/>
    <n v="0"/>
    <n v="30"/>
    <n v="2"/>
    <n v="23.432207999999999"/>
    <n v="26.12"/>
    <n v="480000"/>
    <n v="45475"/>
    <n v="480000"/>
    <n v="57909"/>
    <n v="0"/>
    <n v="0"/>
    <m/>
    <n v="240000"/>
    <n v="57909"/>
    <n v="21486"/>
    <m/>
    <m/>
    <d v="2020-07-04T00:00:00"/>
    <n v="1"/>
    <s v="O"/>
    <n v="1"/>
    <n v="30"/>
    <n v="0"/>
    <m/>
    <m/>
    <m/>
    <m/>
    <m/>
    <m/>
    <n v="1"/>
    <n v="1"/>
    <m/>
    <m/>
    <n v="75908"/>
    <s v="LINEA CONSUMO"/>
    <n v="0"/>
    <n v="2"/>
    <m/>
    <m/>
    <n v="1"/>
    <n v="1"/>
    <n v="44013"/>
    <s v="A"/>
    <m/>
    <n v="2"/>
    <n v="7"/>
    <n v="2"/>
    <d v="2021-03-31T00:00:00"/>
    <s v="E"/>
    <s v="Consumo"/>
    <x v="1"/>
  </r>
  <r>
    <s v="C"/>
    <s v="*"/>
    <n v="144225"/>
    <n v="4"/>
    <n v="550003093"/>
    <d v="2020-07-01T00:00:00"/>
    <d v="2021-07-04T00:00:00"/>
    <n v="0"/>
    <n v="1"/>
    <n v="0"/>
    <n v="30"/>
    <n v="2"/>
    <n v="23.432207999999999"/>
    <n v="26.12"/>
    <n v="440000"/>
    <n v="41685"/>
    <n v="440000"/>
    <n v="53097"/>
    <n v="0"/>
    <n v="0"/>
    <m/>
    <n v="220000"/>
    <n v="53097"/>
    <n v="19696"/>
    <m/>
    <m/>
    <d v="2020-07-04T00:00:00"/>
    <n v="1"/>
    <s v="O"/>
    <n v="1"/>
    <n v="30"/>
    <n v="0"/>
    <m/>
    <m/>
    <m/>
    <m/>
    <m/>
    <m/>
    <n v="1"/>
    <n v="1"/>
    <m/>
    <m/>
    <n v="69582"/>
    <s v="LINEA CONSUMO"/>
    <n v="0"/>
    <n v="2"/>
    <m/>
    <m/>
    <n v="1"/>
    <n v="1"/>
    <n v="44013"/>
    <s v="A"/>
    <m/>
    <n v="2"/>
    <n v="7"/>
    <n v="2"/>
    <d v="2021-03-31T00:00:00"/>
    <s v="E"/>
    <s v="Consumo"/>
    <x v="1"/>
  </r>
  <r>
    <s v="C"/>
    <s v="*"/>
    <n v="144205"/>
    <n v="3"/>
    <n v="20660"/>
    <d v="2020-09-30T00:00:00"/>
    <d v="2024-10-30T00:00:00"/>
    <n v="0"/>
    <n v="1"/>
    <n v="5"/>
    <n v="30"/>
    <n v="2"/>
    <n v="21.02"/>
    <n v="23.168139"/>
    <n v="7550000"/>
    <n v="230819"/>
    <n v="7039588"/>
    <n v="122361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n v="44104"/>
    <s v="A"/>
    <n v="4605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379"/>
    <d v="2021-02-26T00:00:00"/>
    <d v="2024-06-28T00:00:00"/>
    <n v="0"/>
    <n v="1"/>
    <n v="1"/>
    <n v="30"/>
    <n v="2"/>
    <n v="22.619997999999999"/>
    <n v="25.118919999999999"/>
    <n v="10000000"/>
    <n v="358225"/>
    <n v="9805108"/>
    <n v="2464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015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1310"/>
    <d v="2021-02-15T00:00:00"/>
    <d v="2025-02-28T00:00:00"/>
    <n v="0"/>
    <n v="1"/>
    <n v="1"/>
    <n v="30"/>
    <n v="2"/>
    <n v="17.420000000000002"/>
    <n v="18.880393000000002"/>
    <n v="19900000"/>
    <n v="578549"/>
    <n v="196102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42"/>
    <s v="A"/>
    <n v="21042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3"/>
    <n v="21418"/>
    <d v="2021-03-05T00:00:00"/>
    <d v="2027-03-05T00:00:00"/>
    <n v="0"/>
    <n v="1"/>
    <n v="0"/>
    <n v="30"/>
    <n v="2"/>
    <n v="21.02"/>
    <n v="23.168139"/>
    <n v="19900000"/>
    <n v="488500"/>
    <n v="19900000"/>
    <n v="29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n v="44260"/>
    <s v="A"/>
    <n v="21162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9524"/>
    <d v="2020-07-01T00:00:00"/>
    <d v="2024-05-06T00:00:00"/>
    <n v="0"/>
    <n v="1"/>
    <n v="7"/>
    <n v="30"/>
    <n v="2"/>
    <n v="20.88"/>
    <n v="22.998778999999999"/>
    <n v="19357977"/>
    <n v="614934"/>
    <n v="17306624"/>
    <n v="54353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32346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25"/>
    <n v="4"/>
    <n v="16757"/>
    <d v="2018-04-30T00:00:00"/>
    <d v="2021-05-15T00:00:00"/>
    <n v="495"/>
    <n v="1"/>
    <n v="17"/>
    <n v="30"/>
    <n v="2"/>
    <n v="20.38"/>
    <n v="22.395662000000002"/>
    <n v="6800000"/>
    <n v="254031"/>
    <n v="4073864"/>
    <n v="139281"/>
    <n v="0"/>
    <n v="0"/>
    <m/>
    <n v="4073864"/>
    <n v="139281"/>
    <n v="1089271"/>
    <m/>
    <m/>
    <d v="2020-01-14T00:00:00"/>
    <n v="1"/>
    <s v="O"/>
    <n v="1"/>
    <n v="30"/>
    <n v="3578458"/>
    <m/>
    <m/>
    <m/>
    <m/>
    <m/>
    <m/>
    <n v="1"/>
    <n v="1"/>
    <m/>
    <m/>
    <n v="294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25"/>
    <n v="4"/>
    <n v="14106"/>
    <d v="2016-09-22T00:00:00"/>
    <d v="2020-10-08T00:00:00"/>
    <n v="352"/>
    <n v="1"/>
    <n v="41"/>
    <n v="30"/>
    <n v="2"/>
    <n v="23.432207999999999"/>
    <n v="26.12"/>
    <n v="29900000"/>
    <n v="993233"/>
    <n v="5853985"/>
    <n v="279362"/>
    <n v="0"/>
    <n v="0"/>
    <m/>
    <n v="2926993"/>
    <n v="279362"/>
    <n v="1115747"/>
    <m/>
    <m/>
    <d v="2020-06-30T00:00:00"/>
    <n v="1"/>
    <s v="O"/>
    <n v="1"/>
    <n v="30"/>
    <n v="5853985"/>
    <m/>
    <m/>
    <m/>
    <m/>
    <m/>
    <m/>
    <n v="1"/>
    <n v="1"/>
    <m/>
    <m/>
    <n v="890400"/>
    <s v="LINEA CONSUMO"/>
    <n v="0"/>
    <n v="2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19938"/>
    <d v="2020-02-19T00:00:00"/>
    <d v="2022-03-15T00:00:00"/>
    <n v="0"/>
    <n v="1"/>
    <n v="13"/>
    <n v="30"/>
    <n v="2"/>
    <n v="23.432207999999999"/>
    <n v="26.12"/>
    <n v="6000000"/>
    <n v="315642"/>
    <n v="2928229"/>
    <n v="38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590"/>
    <d v="2020-07-01T00:00:00"/>
    <d v="2021-12-15T00:00:00"/>
    <n v="0"/>
    <n v="1"/>
    <n v="9"/>
    <n v="30"/>
    <n v="2"/>
    <n v="19.97"/>
    <n v="21.903130999999998"/>
    <n v="6942608"/>
    <n v="472244"/>
    <n v="343426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398"/>
    <d v="2020-07-30T00:00:00"/>
    <d v="2024-07-30T00:00:00"/>
    <n v="0"/>
    <n v="1"/>
    <n v="7"/>
    <n v="30"/>
    <n v="2"/>
    <n v="21.02"/>
    <n v="23.168139"/>
    <n v="6000000"/>
    <n v="185859"/>
    <n v="5404097"/>
    <n v="94624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453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391"/>
    <d v="2021-02-26T00:00:00"/>
    <d v="2028-02-28T00:00:00"/>
    <n v="0"/>
    <n v="1"/>
    <n v="0"/>
    <n v="30"/>
    <n v="2"/>
    <n v="21.02"/>
    <n v="23.168139"/>
    <n v="19900000"/>
    <n v="454206"/>
    <n v="19900000"/>
    <n v="34857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0772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20"/>
    <n v="2"/>
    <n v="18298"/>
    <d v="2020-07-01T00:00:00"/>
    <d v="2023-09-01T00:00:00"/>
    <n v="29"/>
    <n v="1"/>
    <n v="7"/>
    <n v="30"/>
    <n v="2"/>
    <n v="21.03"/>
    <n v="23.180243999999998"/>
    <n v="6132343"/>
    <n v="222392"/>
    <n v="5176475"/>
    <n v="87361"/>
    <n v="0"/>
    <n v="0"/>
    <m/>
    <n v="1035295"/>
    <n v="87361"/>
    <n v="0"/>
    <m/>
    <m/>
    <d v="2021-03-27T00:00:00"/>
    <n v="1"/>
    <s v="O"/>
    <n v="1"/>
    <n v="30"/>
    <n v="21927"/>
    <m/>
    <m/>
    <m/>
    <m/>
    <m/>
    <m/>
    <n v="1"/>
    <n v="1"/>
    <n v="44013"/>
    <s v="C"/>
    <n v="785765"/>
    <s v="LINEA CONSUMO"/>
    <n v="1"/>
    <n v="2"/>
    <m/>
    <m/>
    <n v="5"/>
    <m/>
    <m/>
    <m/>
    <m/>
    <n v="1"/>
    <n v="7"/>
    <n v="2"/>
    <d v="2021-03-31T00:00:00"/>
    <s v="D"/>
    <s v="Consumo"/>
    <x v="2"/>
  </r>
  <r>
    <s v="C"/>
    <s v="*"/>
    <n v="144220"/>
    <n v="4"/>
    <n v="21218"/>
    <d v="2021-01-20T00:00:00"/>
    <d v="2023-07-20T00:00:00"/>
    <n v="0"/>
    <n v="1"/>
    <n v="2"/>
    <n v="30"/>
    <n v="2"/>
    <n v="11.420004"/>
    <n v="12.03712"/>
    <n v="876000"/>
    <n v="33704"/>
    <n v="825024"/>
    <n v="2259"/>
    <n v="0"/>
    <n v="0"/>
    <m/>
    <n v="165005"/>
    <n v="2259"/>
    <n v="0"/>
    <m/>
    <m/>
    <d v="2021-03-27T00:00:00"/>
    <n v="1"/>
    <s v="O"/>
    <n v="1"/>
    <n v="30"/>
    <n v="0"/>
    <m/>
    <m/>
    <m/>
    <m/>
    <m/>
    <m/>
    <n v="1"/>
    <n v="1"/>
    <m/>
    <m/>
    <n v="125235"/>
    <s v="LINEA CONSUMO"/>
    <n v="0"/>
    <n v="0"/>
    <m/>
    <m/>
    <n v="5"/>
    <m/>
    <m/>
    <m/>
    <m/>
    <n v="1"/>
    <n v="7"/>
    <n v="2"/>
    <d v="2021-03-31T00:00:00"/>
    <s v="D"/>
    <s v="Consumo"/>
    <x v="1"/>
  </r>
  <r>
    <s v="C"/>
    <s v="*"/>
    <n v="144225"/>
    <n v="4"/>
    <n v="18693"/>
    <d v="2020-07-01T00:00:00"/>
    <d v="2022-10-16T00:00:00"/>
    <n v="0"/>
    <n v="1"/>
    <n v="0"/>
    <n v="30"/>
    <n v="2"/>
    <n v="20.97"/>
    <n v="23.107628999999999"/>
    <n v="12076623"/>
    <n v="564895"/>
    <n v="12000422"/>
    <n v="1059873"/>
    <n v="0"/>
    <n v="0"/>
    <m/>
    <n v="6000211"/>
    <n v="1059873"/>
    <n v="500272"/>
    <m/>
    <m/>
    <d v="2020-12-12T00:00:00"/>
    <n v="1"/>
    <s v="O"/>
    <n v="1"/>
    <n v="30"/>
    <n v="0"/>
    <m/>
    <m/>
    <m/>
    <m/>
    <m/>
    <m/>
    <n v="1"/>
    <n v="1"/>
    <m/>
    <m/>
    <n v="1026000"/>
    <s v="LINEA CONSUMO"/>
    <n v="0"/>
    <n v="2"/>
    <m/>
    <m/>
    <n v="1"/>
    <n v="2"/>
    <n v="44013"/>
    <s v="A"/>
    <m/>
    <n v="1"/>
    <n v="7"/>
    <n v="2"/>
    <d v="2021-03-31T00:00:00"/>
    <s v="E"/>
    <s v="Consumo"/>
    <x v="4"/>
  </r>
  <r>
    <s v="C"/>
    <s v="*"/>
    <n v="144205"/>
    <n v="4"/>
    <n v="18897"/>
    <d v="2019-07-04T00:00:00"/>
    <d v="2022-04-15T00:00:00"/>
    <n v="0"/>
    <n v="1"/>
    <n v="26"/>
    <n v="30"/>
    <n v="2"/>
    <n v="23.42"/>
    <n v="26.104899"/>
    <n v="7500000"/>
    <n v="310399"/>
    <n v="1853931"/>
    <n v="13266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699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345"/>
    <d v="2020-07-01T00:00:00"/>
    <d v="2022-02-15T00:00:00"/>
    <n v="0"/>
    <n v="1"/>
    <n v="9"/>
    <n v="30"/>
    <n v="2"/>
    <n v="13.34"/>
    <n v="14.186623000000001"/>
    <n v="6408393"/>
    <n v="376021"/>
    <n v="3487844"/>
    <n v="193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6583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1205"/>
    <n v="3"/>
    <n v="20505"/>
    <d v="2020-08-25T00:00:00"/>
    <d v="2026-09-05T00:00:00"/>
    <n v="0"/>
    <n v="1"/>
    <n v="6"/>
    <n v="30"/>
    <n v="2"/>
    <n v="21.02"/>
    <n v="23.168139"/>
    <n v="54000000"/>
    <n v="1325577"/>
    <n v="51617159"/>
    <n v="753475"/>
    <n v="0"/>
    <n v="54000000"/>
    <m/>
    <n v="0"/>
    <n v="0"/>
    <n v="0"/>
    <m/>
    <m/>
    <d v="2021-03-05T00:00:00"/>
    <n v="1"/>
    <s v="O"/>
    <n v="1"/>
    <n v="30"/>
    <n v="0"/>
    <m/>
    <m/>
    <m/>
    <m/>
    <m/>
    <m/>
    <n v="1"/>
    <n v="1"/>
    <n v="44068"/>
    <s v="A"/>
    <n v="2317292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1399"/>
    <d v="2021-02-26T00:00:00"/>
    <d v="2025-03-10T00:00:00"/>
    <n v="0"/>
    <n v="1"/>
    <n v="0"/>
    <n v="30"/>
    <n v="2"/>
    <n v="17.420000000000002"/>
    <n v="18.880393000000002"/>
    <n v="29900000"/>
    <n v="869277"/>
    <n v="29900000"/>
    <n v="289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2325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16168"/>
    <d v="2017-12-22T00:00:00"/>
    <d v="2022-01-18T00:00:00"/>
    <n v="0"/>
    <n v="1"/>
    <n v="38"/>
    <n v="30"/>
    <n v="2"/>
    <n v="23.2"/>
    <n v="25.833048000000002"/>
    <n v="29900000"/>
    <n v="961618"/>
    <n v="8652814"/>
    <n v="7806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13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0100"/>
    <d v="2020-04-30T00:00:00"/>
    <d v="2023-07-15T00:00:00"/>
    <n v="0"/>
    <n v="1"/>
    <n v="10"/>
    <n v="30"/>
    <n v="2"/>
    <n v="20.91"/>
    <n v="23.035052"/>
    <n v="8000000"/>
    <n v="289627"/>
    <n v="6374288"/>
    <n v="53985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n v="43951"/>
    <s v="A"/>
    <n v="1739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2"/>
    <n v="18000"/>
    <d v="2020-07-01T00:00:00"/>
    <d v="2021-07-30T00:00:00"/>
    <n v="0"/>
    <n v="1"/>
    <n v="8"/>
    <n v="30"/>
    <n v="2"/>
    <n v="20.92"/>
    <n v="23.047146000000001"/>
    <n v="697257"/>
    <n v="64897"/>
    <n v="233976"/>
    <n v="40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n v="44013"/>
    <s v="D"/>
    <n v="44945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250"/>
    <d v="2020-06-19T00:00:00"/>
    <d v="2023-10-30T00:00:00"/>
    <n v="30"/>
    <n v="1"/>
    <n v="7"/>
    <n v="30"/>
    <n v="2"/>
    <n v="19.320074000000002"/>
    <n v="21.126100000000001"/>
    <n v="3000000"/>
    <n v="102306"/>
    <n v="2603201"/>
    <n v="84703"/>
    <n v="0"/>
    <n v="0"/>
    <m/>
    <n v="0"/>
    <n v="0"/>
    <n v="0"/>
    <m/>
    <m/>
    <d v="2021-03-27T00:00:00"/>
    <n v="1"/>
    <s v="O"/>
    <n v="1"/>
    <n v="30"/>
    <n v="121773"/>
    <m/>
    <m/>
    <m/>
    <m/>
    <m/>
    <m/>
    <n v="1"/>
    <n v="1"/>
    <m/>
    <m/>
    <n v="500055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726"/>
    <d v="2020-07-01T00:00:00"/>
    <d v="2022-11-01T00:00:00"/>
    <n v="0"/>
    <n v="1"/>
    <n v="8"/>
    <n v="30"/>
    <n v="2"/>
    <n v="17.37"/>
    <n v="18.821816999999999"/>
    <n v="7962252"/>
    <n v="347901"/>
    <n v="5914668"/>
    <n v="114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5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454"/>
    <d v="2019-10-30T00:00:00"/>
    <d v="2022-11-10T00:00:00"/>
    <n v="0"/>
    <n v="1"/>
    <n v="16"/>
    <n v="30"/>
    <n v="2"/>
    <n v="20.93"/>
    <n v="23.059239999999999"/>
    <n v="7000000"/>
    <n v="263474"/>
    <n v="4402912"/>
    <n v="512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34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050"/>
    <d v="2020-12-11T00:00:00"/>
    <d v="2022-12-30T00:00:00"/>
    <n v="0"/>
    <n v="1"/>
    <n v="3"/>
    <n v="30"/>
    <n v="2"/>
    <n v="23.42"/>
    <n v="26.104899"/>
    <n v="7000000"/>
    <n v="368074"/>
    <n v="6284002"/>
    <n v="408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5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19931"/>
    <d v="2020-07-01T00:00:00"/>
    <d v="2023-05-15T00:00:00"/>
    <n v="0"/>
    <n v="1"/>
    <n v="8"/>
    <n v="30"/>
    <n v="2"/>
    <n v="21.07"/>
    <n v="23.228676"/>
    <n v="3837363"/>
    <n v="150844"/>
    <n v="3127124"/>
    <n v="2696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013"/>
    <s v="A"/>
    <n v="12285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719"/>
    <d v="2020-10-15T00:00:00"/>
    <d v="2024-07-15T00:00:00"/>
    <n v="0"/>
    <n v="1"/>
    <n v="3"/>
    <n v="30"/>
    <n v="2"/>
    <n v="21.05"/>
    <n v="23.204457999999999"/>
    <n v="22875284"/>
    <n v="739325"/>
    <n v="21843228"/>
    <n v="19061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14531"/>
    <s v="LINEA CONSUMO"/>
    <n v="0"/>
    <n v="0"/>
    <m/>
    <m/>
    <n v="5"/>
    <m/>
    <m/>
    <m/>
    <m/>
    <n v="1"/>
    <n v="7"/>
    <n v="1"/>
    <d v="2021-03-31T00:00:00"/>
    <s v="A"/>
    <s v="Consumo"/>
    <x v="5"/>
  </r>
  <r>
    <s v="C"/>
    <s v="*"/>
    <n v="144205"/>
    <n v="4"/>
    <n v="20720"/>
    <d v="2020-10-15T00:00:00"/>
    <d v="2021-04-15T00:00:00"/>
    <n v="0"/>
    <n v="1"/>
    <n v="3"/>
    <n v="30"/>
    <n v="2"/>
    <n v="19.252859999999998"/>
    <n v="21.045999999999999"/>
    <n v="4386026"/>
    <n v="772598"/>
    <n v="2245361"/>
    <n v="1773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3729"/>
    <s v="LINEA CONSUMO"/>
    <n v="0"/>
    <n v="0"/>
    <m/>
    <m/>
    <n v="5"/>
    <m/>
    <m/>
    <m/>
    <m/>
    <n v="1"/>
    <n v="7"/>
    <n v="1"/>
    <d v="2021-03-31T00:00:00"/>
    <s v="A"/>
    <s v="Consumo"/>
    <x v="1"/>
  </r>
  <r>
    <s v="C"/>
    <s v="*"/>
    <n v="144205"/>
    <n v="4"/>
    <n v="550003044"/>
    <d v="2020-07-01T00:00:00"/>
    <d v="2021-04-17T00:00:00"/>
    <n v="0"/>
    <n v="1"/>
    <n v="8"/>
    <n v="30"/>
    <n v="2"/>
    <n v="23.432207999999999"/>
    <n v="26.12"/>
    <n v="162029"/>
    <n v="19880"/>
    <n v="19463"/>
    <n v="18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2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56"/>
    <d v="2020-07-01T00:00:00"/>
    <d v="2021-05-17T00:00:00"/>
    <n v="0"/>
    <n v="1"/>
    <n v="8"/>
    <n v="30"/>
    <n v="2"/>
    <n v="23.432207999999999"/>
    <n v="26.12"/>
    <n v="200307"/>
    <n v="22298"/>
    <n v="43247"/>
    <n v="3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1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62"/>
    <d v="2020-07-01T00:00:00"/>
    <d v="2021-05-17T00:00:00"/>
    <n v="0"/>
    <n v="1"/>
    <n v="8"/>
    <n v="30"/>
    <n v="2"/>
    <n v="23.432207999999999"/>
    <n v="26.12"/>
    <n v="339601"/>
    <n v="37868"/>
    <n v="73415"/>
    <n v="6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38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63"/>
    <d v="2020-07-01T00:00:00"/>
    <d v="2021-05-17T00:00:00"/>
    <n v="0"/>
    <n v="1"/>
    <n v="8"/>
    <n v="30"/>
    <n v="2"/>
    <n v="23.432207999999999"/>
    <n v="26.12"/>
    <n v="84900"/>
    <n v="9467"/>
    <n v="18352"/>
    <n v="16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8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64"/>
    <d v="2020-07-01T00:00:00"/>
    <d v="2021-05-17T00:00:00"/>
    <n v="0"/>
    <n v="1"/>
    <n v="8"/>
    <n v="30"/>
    <n v="2"/>
    <n v="23.432207999999999"/>
    <n v="26.12"/>
    <n v="7640"/>
    <n v="852"/>
    <n v="1651"/>
    <n v="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2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84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85"/>
    <d v="2020-07-01T00:00:00"/>
    <d v="2021-06-17T00:00:00"/>
    <n v="0"/>
    <n v="1"/>
    <n v="8"/>
    <n v="30"/>
    <n v="2"/>
    <n v="23.432207999999999"/>
    <n v="26.12"/>
    <n v="295966"/>
    <n v="30294"/>
    <n v="87240"/>
    <n v="79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25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89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90"/>
    <d v="2020-07-01T00:00:00"/>
    <d v="2021-06-17T00:00:00"/>
    <n v="0"/>
    <n v="1"/>
    <n v="8"/>
    <n v="30"/>
    <n v="2"/>
    <n v="23.432207999999999"/>
    <n v="26.12"/>
    <n v="90370"/>
    <n v="9250"/>
    <n v="26637"/>
    <n v="2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9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95"/>
    <d v="2020-07-01T00:00:00"/>
    <d v="2021-06-17T00:00:00"/>
    <n v="0"/>
    <n v="1"/>
    <n v="8"/>
    <n v="30"/>
    <n v="2"/>
    <n v="23.432207999999999"/>
    <n v="26.12"/>
    <n v="510183"/>
    <n v="52221"/>
    <n v="150378"/>
    <n v="13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608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96"/>
    <d v="2020-07-01T00:00:00"/>
    <d v="2021-06-17T00:00:00"/>
    <n v="0"/>
    <n v="1"/>
    <n v="8"/>
    <n v="30"/>
    <n v="2"/>
    <n v="23.432207999999999"/>
    <n v="26.12"/>
    <n v="59521"/>
    <n v="6092"/>
    <n v="17548"/>
    <n v="15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5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097"/>
    <d v="2020-07-01T00:00:00"/>
    <d v="2021-06-17T00:00:00"/>
    <n v="0"/>
    <n v="1"/>
    <n v="8"/>
    <n v="30"/>
    <n v="2"/>
    <n v="23.432207999999999"/>
    <n v="26.12"/>
    <n v="192485"/>
    <n v="19659"/>
    <n v="56657"/>
    <n v="5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11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</r>
  <r>
    <s v="C"/>
    <s v="*"/>
    <n v="144205"/>
    <n v="4"/>
    <n v="550003107"/>
    <d v="2020-07-01T00:00:00"/>
    <d v="2021-08-17T00:00:00"/>
    <n v="0"/>
    <n v="1"/>
    <n v="7"/>
    <n v="30"/>
    <n v="2"/>
    <n v="23.432207999999999"/>
    <n v="26.12"/>
    <n v="100000"/>
    <n v="9474"/>
    <n v="44580"/>
    <n v="4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62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0"/>
    <d v="2021-01-07T00:00:00"/>
    <d v="2022-09-17T00:00:00"/>
    <n v="0"/>
    <n v="1"/>
    <n v="2"/>
    <n v="30"/>
    <n v="2"/>
    <n v="23.02"/>
    <n v="25.611024"/>
    <n v="2533000"/>
    <n v="153692"/>
    <n v="2319229"/>
    <n v="2076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86484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1"/>
    <d v="2021-01-07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2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3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4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5"/>
    <d v="2021-01-10T00:00:00"/>
    <d v="2022-01-17T00:00:00"/>
    <n v="0"/>
    <n v="1"/>
    <n v="2"/>
    <n v="30"/>
    <n v="2"/>
    <n v="23.02"/>
    <n v="25.611024"/>
    <n v="180000"/>
    <n v="16935"/>
    <n v="148029"/>
    <n v="133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520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56"/>
    <d v="2021-01-11T00:00:00"/>
    <d v="2022-01-17T00:00:00"/>
    <n v="0"/>
    <n v="1"/>
    <n v="3"/>
    <n v="30"/>
    <n v="2"/>
    <n v="23.02"/>
    <n v="25.611024"/>
    <n v="16020"/>
    <n v="1507"/>
    <n v="12081"/>
    <n v="11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51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2"/>
    <d v="2021-03-09T00:00:00"/>
    <d v="2022-03-17T00:00:00"/>
    <n v="0"/>
    <n v="1"/>
    <n v="1"/>
    <n v="30"/>
    <n v="2"/>
    <n v="23.02"/>
    <n v="25.611024"/>
    <n v="282000"/>
    <n v="26532"/>
    <n v="255468"/>
    <n v="211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26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3"/>
    <d v="2021-03-10T00:00:00"/>
    <d v="2022-03-17T00:00:00"/>
    <n v="0"/>
    <n v="1"/>
    <n v="1"/>
    <n v="30"/>
    <n v="2"/>
    <n v="23.02"/>
    <n v="25.611024"/>
    <n v="600000"/>
    <n v="56452"/>
    <n v="546234"/>
    <n v="453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369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4"/>
    <d v="2021-03-10T00:00:00"/>
    <d v="2022-03-17T00:00:00"/>
    <n v="0"/>
    <n v="1"/>
    <n v="1"/>
    <n v="30"/>
    <n v="2"/>
    <n v="23.02"/>
    <n v="25.611024"/>
    <n v="270000"/>
    <n v="25403"/>
    <n v="245806"/>
    <n v="2041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66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198"/>
    <d v="2021-03-16T00:00:00"/>
    <d v="2022-03-17T00:00:00"/>
    <n v="0"/>
    <n v="1"/>
    <n v="0"/>
    <n v="30"/>
    <n v="2"/>
    <n v="23.02"/>
    <n v="25.611024"/>
    <n v="520000"/>
    <n v="48925"/>
    <n v="520000"/>
    <n v="4329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9391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550003203"/>
    <d v="2021-03-26T00:00:00"/>
    <d v="2022-04-17T00:00:00"/>
    <n v="0"/>
    <n v="1"/>
    <n v="0"/>
    <n v="30"/>
    <n v="2"/>
    <n v="23.02"/>
    <n v="25.611024"/>
    <n v="174000"/>
    <n v="16371"/>
    <n v="174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488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18098"/>
    <d v="2019-01-22T00:00:00"/>
    <d v="2021-09-10T00:00:00"/>
    <n v="20"/>
    <n v="1"/>
    <n v="24"/>
    <n v="30"/>
    <n v="2"/>
    <n v="21.05"/>
    <n v="23.204457999999999"/>
    <n v="10000000"/>
    <n v="420952"/>
    <n v="2379765"/>
    <n v="27810"/>
    <n v="0"/>
    <n v="0"/>
    <m/>
    <n v="0"/>
    <n v="0"/>
    <n v="0"/>
    <m/>
    <m/>
    <d v="2021-03-20T00:00:00"/>
    <n v="1"/>
    <s v="O"/>
    <n v="1"/>
    <n v="30"/>
    <n v="2144"/>
    <m/>
    <m/>
    <m/>
    <m/>
    <m/>
    <m/>
    <n v="1"/>
    <n v="1"/>
    <m/>
    <m/>
    <n v="194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6347"/>
    <d v="2018-01-31T00:00:00"/>
    <d v="2021-12-25T00:00:00"/>
    <n v="0"/>
    <n v="1"/>
    <n v="42"/>
    <n v="30"/>
    <n v="2"/>
    <n v="20.8"/>
    <n v="22.902097999999999"/>
    <n v="20000000"/>
    <n v="634476"/>
    <n v="202545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032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267"/>
    <d v="2020-07-01T00:00:00"/>
    <d v="2022-11-15T00:00:00"/>
    <n v="0"/>
    <n v="1"/>
    <n v="8"/>
    <n v="30"/>
    <n v="2"/>
    <n v="21.03"/>
    <n v="23.180243999999998"/>
    <n v="8450060"/>
    <n v="384448"/>
    <n v="6438693"/>
    <n v="564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5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25"/>
    <n v="4"/>
    <n v="19489"/>
    <d v="2020-07-01T00:00:00"/>
    <d v="2022-06-15T00:00:00"/>
    <n v="225"/>
    <n v="1"/>
    <n v="0"/>
    <n v="30"/>
    <n v="2"/>
    <n v="23.33"/>
    <n v="25.993621999999998"/>
    <n v="4727516"/>
    <n v="256872"/>
    <n v="4727516"/>
    <n v="276244"/>
    <n v="0"/>
    <n v="0"/>
    <m/>
    <n v="2363758"/>
    <n v="276244"/>
    <n v="504579"/>
    <m/>
    <m/>
    <d v="2020-07-15T00:00:00"/>
    <n v="1"/>
    <s v="O"/>
    <n v="1"/>
    <n v="30"/>
    <n v="1413071"/>
    <m/>
    <m/>
    <m/>
    <m/>
    <m/>
    <m/>
    <n v="1"/>
    <n v="1"/>
    <m/>
    <m/>
    <n v="568000"/>
    <s v="LINEA CONSUMO"/>
    <n v="0"/>
    <n v="2"/>
    <m/>
    <m/>
    <n v="1"/>
    <n v="2"/>
    <n v="44013"/>
    <s v="A"/>
    <m/>
    <n v="1"/>
    <n v="7"/>
    <n v="2"/>
    <d v="2021-03-31T00:00:00"/>
    <s v="E"/>
    <s v="Consumo"/>
    <x v="0"/>
  </r>
  <r>
    <s v="C"/>
    <s v="*"/>
    <n v="144205"/>
    <n v="3"/>
    <n v="19925"/>
    <d v="2020-07-01T00:00:00"/>
    <d v="2023-06-10T00:00:00"/>
    <n v="0"/>
    <n v="1"/>
    <n v="8"/>
    <n v="30"/>
    <n v="2"/>
    <n v="21.07"/>
    <n v="23.228676"/>
    <n v="6858931"/>
    <n v="263977"/>
    <n v="5636139"/>
    <n v="230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13"/>
    <s v="A"/>
    <n v="781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450"/>
    <d v="2020-08-13T00:00:00"/>
    <d v="2022-08-30T00:00:00"/>
    <n v="0"/>
    <n v="1"/>
    <n v="7"/>
    <n v="30"/>
    <n v="2"/>
    <n v="21.02"/>
    <n v="23.168139"/>
    <n v="2000000"/>
    <n v="102791"/>
    <n v="149831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2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363"/>
    <d v="2020-07-01T00:00:00"/>
    <d v="2023-06-10T00:00:00"/>
    <n v="0"/>
    <n v="1"/>
    <n v="8"/>
    <n v="30"/>
    <n v="2"/>
    <n v="23.33"/>
    <n v="25.993621999999998"/>
    <n v="17805500"/>
    <n v="706038"/>
    <n v="14722840"/>
    <n v="18709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72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9525"/>
    <d v="2019-11-19T00:00:00"/>
    <d v="2021-12-15T00:00:00"/>
    <n v="0"/>
    <n v="1"/>
    <n v="15"/>
    <n v="30"/>
    <n v="2"/>
    <n v="20.88"/>
    <n v="22.998778999999999"/>
    <n v="4500000"/>
    <n v="230970"/>
    <n v="1898030"/>
    <n v="16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49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290"/>
    <d v="2020-06-30T00:00:00"/>
    <d v="2022-12-30T00:00:00"/>
    <n v="0"/>
    <n v="1"/>
    <n v="8"/>
    <n v="30"/>
    <n v="2"/>
    <n v="21.02"/>
    <n v="23.168139"/>
    <n v="5000000"/>
    <n v="215699"/>
    <n v="3909987"/>
    <n v="615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n v="44012"/>
    <s v="A"/>
    <n v="134109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336"/>
    <d v="2020-07-23T00:00:00"/>
    <d v="2022-08-15T00:00:00"/>
    <n v="15"/>
    <n v="1"/>
    <n v="6"/>
    <n v="30"/>
    <n v="2"/>
    <n v="11.42"/>
    <n v="12.037115999999999"/>
    <n v="1590000"/>
    <n v="74417"/>
    <n v="1225716"/>
    <n v="16591"/>
    <n v="0"/>
    <n v="0"/>
    <m/>
    <n v="0"/>
    <n v="0"/>
    <n v="0"/>
    <m/>
    <m/>
    <d v="2021-03-06T00:00:00"/>
    <n v="1"/>
    <s v="O"/>
    <n v="1"/>
    <n v="30"/>
    <n v="62750"/>
    <m/>
    <m/>
    <m/>
    <m/>
    <m/>
    <m/>
    <n v="1"/>
    <n v="1"/>
    <m/>
    <m/>
    <n v="42041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45"/>
    <d v="2020-07-01T00:00:00"/>
    <d v="2025-02-10T00:00:00"/>
    <n v="0"/>
    <n v="1"/>
    <n v="32"/>
    <n v="30"/>
    <n v="2"/>
    <n v="20.93"/>
    <n v="23.059239999999999"/>
    <n v="18913742"/>
    <n v="537579"/>
    <n v="9999693"/>
    <n v="464821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12382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325"/>
    <d v="2020-07-01T00:00:00"/>
    <d v="2022-08-15T00:00:00"/>
    <n v="0"/>
    <n v="1"/>
    <n v="8"/>
    <n v="30"/>
    <n v="2"/>
    <n v="20.94"/>
    <n v="23.071335999999999"/>
    <n v="8152623"/>
    <n v="405185"/>
    <n v="5908147"/>
    <n v="515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7796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9078"/>
    <d v="2020-07-01T00:00:00"/>
    <d v="2022-02-12T00:00:00"/>
    <n v="0"/>
    <n v="1"/>
    <n v="15"/>
    <n v="30"/>
    <n v="2"/>
    <n v="23.41"/>
    <n v="26.09253"/>
    <n v="4464650"/>
    <n v="283474"/>
    <n v="989940"/>
    <n v="966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9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835"/>
    <d v="2020-01-28T00:00:00"/>
    <d v="2023-06-10T00:00:00"/>
    <n v="0"/>
    <n v="1"/>
    <n v="13"/>
    <n v="30"/>
    <n v="2"/>
    <n v="13.38"/>
    <n v="14.231804"/>
    <n v="8250000"/>
    <n v="256780"/>
    <n v="5930115"/>
    <n v="6171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3343098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052"/>
    <d v="2020-12-11T00:00:00"/>
    <d v="2024-03-30T00:00:00"/>
    <n v="0"/>
    <n v="1"/>
    <n v="2"/>
    <n v="30"/>
    <n v="2"/>
    <n v="21.02"/>
    <n v="23.168139"/>
    <n v="12000000"/>
    <n v="427253"/>
    <n v="11562092"/>
    <n v="20104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23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1453"/>
    <d v="2021-03-18T00:00:00"/>
    <d v="2022-07-30T00:00:00"/>
    <n v="0"/>
    <n v="1"/>
    <n v="0"/>
    <n v="30"/>
    <n v="2"/>
    <n v="11.420004"/>
    <n v="12.03712"/>
    <n v="1600000"/>
    <n v="108281"/>
    <n v="16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79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73"/>
    <d v="2020-10-21T00:00:00"/>
    <d v="2023-03-21T00:00:00"/>
    <n v="9"/>
    <n v="1"/>
    <n v="2"/>
    <n v="30"/>
    <n v="2"/>
    <n v="20.98"/>
    <n v="23.119727999999999"/>
    <n v="3404402"/>
    <n v="150659"/>
    <n v="3220531"/>
    <n v="72406"/>
    <n v="0"/>
    <n v="0"/>
    <m/>
    <n v="0"/>
    <n v="0"/>
    <n v="0"/>
    <m/>
    <m/>
    <d v="2021-03-11T00:00:00"/>
    <n v="1"/>
    <s v="O"/>
    <n v="1"/>
    <n v="30"/>
    <n v="288043"/>
    <m/>
    <m/>
    <m/>
    <m/>
    <m/>
    <m/>
    <n v="1"/>
    <n v="1"/>
    <m/>
    <m/>
    <n v="1227000"/>
    <s v="LINEA CONSUMO"/>
    <n v="0"/>
    <n v="0"/>
    <m/>
    <m/>
    <n v="5"/>
    <m/>
    <m/>
    <m/>
    <m/>
    <n v="1"/>
    <n v="7"/>
    <n v="1"/>
    <d v="2021-03-31T00:00:00"/>
    <s v="A"/>
    <s v="Consumo"/>
    <x v="0"/>
  </r>
  <r>
    <s v="C"/>
    <s v="*"/>
    <n v="144225"/>
    <n v="4"/>
    <n v="550002734"/>
    <d v="2018-10-02T00:00:00"/>
    <d v="2020-10-17T00:00:00"/>
    <n v="673"/>
    <n v="1"/>
    <n v="6"/>
    <n v="30"/>
    <n v="2"/>
    <n v="23.03"/>
    <n v="25.623349000000001"/>
    <n v="5000000"/>
    <n v="261941"/>
    <n v="3955081"/>
    <n v="278571"/>
    <n v="0"/>
    <n v="0"/>
    <m/>
    <n v="3955081"/>
    <n v="278571"/>
    <n v="1594411"/>
    <m/>
    <m/>
    <d v="2020-01-29T00:00:00"/>
    <n v="1"/>
    <s v="O"/>
    <n v="1"/>
    <n v="30"/>
    <n v="3955081"/>
    <m/>
    <m/>
    <m/>
    <m/>
    <m/>
    <m/>
    <n v="1"/>
    <n v="1"/>
    <m/>
    <m/>
    <n v="1466400"/>
    <s v="LINEA CONSUMO"/>
    <n v="0"/>
    <n v="2"/>
    <m/>
    <m/>
    <n v="5"/>
    <m/>
    <m/>
    <m/>
    <m/>
    <n v="2"/>
    <n v="7"/>
    <n v="2"/>
    <d v="2021-03-31T00:00:00"/>
    <s v="E"/>
    <s v="Consumo"/>
    <x v="0"/>
  </r>
  <r>
    <s v="C"/>
    <s v="*"/>
    <n v="144205"/>
    <n v="3"/>
    <n v="20061"/>
    <d v="2020-07-01T00:00:00"/>
    <d v="2024-05-09T00:00:00"/>
    <n v="0"/>
    <n v="1"/>
    <n v="8"/>
    <n v="30"/>
    <n v="2"/>
    <n v="20.92"/>
    <n v="23.047146000000001"/>
    <n v="14588302"/>
    <n v="463729"/>
    <n v="12658803"/>
    <n v="7356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n v="44013"/>
    <s v="A"/>
    <n v="1222000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25"/>
    <n v="2"/>
    <n v="18172"/>
    <d v="2019-01-31T00:00:00"/>
    <d v="2022-02-05T00:00:00"/>
    <n v="325"/>
    <n v="1"/>
    <n v="14"/>
    <n v="30"/>
    <n v="2"/>
    <n v="21.05"/>
    <n v="23.204457999999999"/>
    <n v="4250000"/>
    <n v="160228"/>
    <n v="2903697"/>
    <n v="257877"/>
    <n v="0"/>
    <n v="0"/>
    <m/>
    <n v="1451849"/>
    <n v="257877"/>
    <n v="373446"/>
    <m/>
    <m/>
    <d v="2021-01-18T00:00:00"/>
    <n v="1"/>
    <s v="O"/>
    <n v="1"/>
    <n v="30"/>
    <n v="1313414"/>
    <m/>
    <m/>
    <m/>
    <m/>
    <m/>
    <m/>
    <n v="1"/>
    <n v="1"/>
    <n v="43496"/>
    <s v="D"/>
    <n v="556000"/>
    <s v="LINEA CONSUMO"/>
    <n v="1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3"/>
    <n v="21516"/>
    <d v="2021-03-31T00:00:00"/>
    <d v="2025-03-31T00:00:00"/>
    <n v="0"/>
    <n v="1"/>
    <n v="0"/>
    <n v="30"/>
    <n v="2"/>
    <n v="21.02"/>
    <n v="23.168139"/>
    <n v="19900000"/>
    <n v="616431"/>
    <n v="199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286"/>
    <s v="A"/>
    <n v="2327200"/>
    <s v="LINEA CONSUMO"/>
    <n v="1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8600"/>
    <d v="2019-04-30T00:00:00"/>
    <d v="2021-05-05T00:00:00"/>
    <n v="0"/>
    <n v="1"/>
    <n v="22"/>
    <n v="30"/>
    <n v="2"/>
    <n v="11.48"/>
    <n v="12.103723"/>
    <n v="5600000"/>
    <n v="262254"/>
    <n v="515822"/>
    <n v="360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6385111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97"/>
    <d v="2020-07-01T00:00:00"/>
    <d v="2023-03-15T00:00:00"/>
    <n v="0"/>
    <n v="1"/>
    <n v="8"/>
    <n v="30"/>
    <n v="2"/>
    <n v="20.88"/>
    <n v="22.998778999999999"/>
    <n v="9170112"/>
    <n v="376135"/>
    <n v="7327934"/>
    <n v="6375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30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8290"/>
    <d v="2020-07-01T00:00:00"/>
    <d v="2022-04-05T00:00:00"/>
    <n v="25"/>
    <n v="1"/>
    <n v="7"/>
    <n v="30"/>
    <n v="2"/>
    <n v="21.03"/>
    <n v="23.180243999999998"/>
    <n v="3944632"/>
    <n v="226143"/>
    <n v="2786036"/>
    <n v="90529"/>
    <n v="0"/>
    <n v="0"/>
    <m/>
    <n v="0"/>
    <n v="0"/>
    <n v="0"/>
    <m/>
    <m/>
    <d v="2021-03-16T00:00:00"/>
    <n v="1"/>
    <s v="O"/>
    <n v="1"/>
    <n v="30"/>
    <n v="177312"/>
    <m/>
    <m/>
    <m/>
    <m/>
    <m/>
    <m/>
    <n v="1"/>
    <n v="1"/>
    <m/>
    <m/>
    <n v="54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3"/>
    <n v="20193"/>
    <d v="2020-06-09T00:00:00"/>
    <d v="2022-06-15T00:00:00"/>
    <n v="0"/>
    <n v="1"/>
    <n v="9"/>
    <n v="30"/>
    <n v="2"/>
    <n v="11.42"/>
    <n v="12.037115999999999"/>
    <n v="3000000"/>
    <n v="140409"/>
    <n v="1927791"/>
    <n v="1101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3991"/>
    <s v="A"/>
    <n v="3336667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529"/>
    <d v="2019-11-19T00:00:00"/>
    <d v="2021-12-15T00:00:00"/>
    <n v="0"/>
    <n v="1"/>
    <n v="15"/>
    <n v="30"/>
    <n v="2"/>
    <n v="20.88"/>
    <n v="22.998778999999999"/>
    <n v="5000000"/>
    <n v="256634"/>
    <n v="2111093"/>
    <n v="1346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14728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951"/>
    <d v="2020-11-24T00:00:00"/>
    <d v="2021-12-15T00:00:00"/>
    <n v="0"/>
    <n v="1"/>
    <n v="3"/>
    <n v="30"/>
    <n v="2"/>
    <n v="11.42"/>
    <n v="12.037115999999999"/>
    <n v="1400000"/>
    <n v="124009"/>
    <n v="1063039"/>
    <n v="640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7771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030"/>
    <d v="2020-03-10T00:00:00"/>
    <d v="2021-04-01T00:00:00"/>
    <n v="0"/>
    <n v="1"/>
    <n v="11"/>
    <n v="30"/>
    <n v="2"/>
    <n v="11.32"/>
    <n v="11.926185"/>
    <n v="600000"/>
    <n v="53119"/>
    <n v="52617"/>
    <n v="489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3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663"/>
    <d v="2020-09-30T00:00:00"/>
    <d v="2021-10-15T00:00:00"/>
    <n v="0"/>
    <n v="1"/>
    <n v="6"/>
    <n v="30"/>
    <n v="2"/>
    <n v="11.42"/>
    <n v="12.037115999999999"/>
    <n v="1000000"/>
    <n v="88578"/>
    <n v="500259"/>
    <n v="461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4104"/>
    <s v="A"/>
    <n v="2140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421"/>
    <d v="2020-07-31T00:00:00"/>
    <d v="2021-08-05T00:00:00"/>
    <n v="25"/>
    <n v="1"/>
    <n v="6"/>
    <n v="30"/>
    <n v="2"/>
    <n v="11.42"/>
    <n v="12.037115999999999"/>
    <n v="1800000"/>
    <n v="159440"/>
    <n v="925565"/>
    <n v="14772"/>
    <n v="0"/>
    <n v="0"/>
    <m/>
    <n v="0"/>
    <n v="0"/>
    <n v="0"/>
    <m/>
    <m/>
    <d v="2021-03-30T00:00:00"/>
    <n v="1"/>
    <s v="O"/>
    <n v="1"/>
    <n v="30"/>
    <n v="150629"/>
    <m/>
    <m/>
    <m/>
    <m/>
    <m/>
    <m/>
    <n v="1"/>
    <n v="1"/>
    <m/>
    <m/>
    <n v="207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625"/>
    <d v="2019-12-09T00:00:00"/>
    <d v="2023-06-09T00:00:00"/>
    <n v="0"/>
    <n v="1"/>
    <n v="15"/>
    <n v="30"/>
    <n v="2"/>
    <n v="20.95"/>
    <n v="23.083431999999998"/>
    <n v="9300000"/>
    <n v="314287"/>
    <n v="6720420"/>
    <n v="723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29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3"/>
    <n v="20527"/>
    <d v="2020-08-31T00:00:00"/>
    <d v="2022-08-31T00:00:00"/>
    <n v="0"/>
    <n v="1"/>
    <n v="7"/>
    <n v="30"/>
    <n v="2"/>
    <n v="21.02"/>
    <n v="23.168139"/>
    <n v="8000000"/>
    <n v="411164"/>
    <n v="59983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074"/>
    <s v="A"/>
    <n v="1691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084"/>
    <d v="2020-12-23T00:00:00"/>
    <d v="2024-04-30T00:00:00"/>
    <n v="0"/>
    <n v="1"/>
    <n v="2"/>
    <n v="30"/>
    <n v="2"/>
    <n v="19.32"/>
    <n v="21.126010999999998"/>
    <n v="5000000"/>
    <n v="170510"/>
    <n v="4818531"/>
    <n v="7648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7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7360"/>
    <d v="2018-08-23T00:00:00"/>
    <d v="2021-09-15T00:00:00"/>
    <n v="0"/>
    <n v="1"/>
    <n v="30"/>
    <n v="30"/>
    <n v="2"/>
    <n v="20.05"/>
    <n v="21.999092000000001"/>
    <n v="10000000"/>
    <n v="371891"/>
    <n v="2095826"/>
    <n v="163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516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196"/>
    <d v="2020-06-09T00:00:00"/>
    <d v="2023-10-15T00:00:00"/>
    <n v="0"/>
    <n v="1"/>
    <n v="9"/>
    <n v="30"/>
    <n v="2"/>
    <n v="19.320074000000002"/>
    <n v="21.126100000000001"/>
    <n v="5000000"/>
    <n v="170511"/>
    <n v="4132640"/>
    <n v="332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7095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72"/>
    <d v="2020-06-26T00:00:00"/>
    <d v="2022-07-05T00:00:00"/>
    <n v="0"/>
    <n v="1"/>
    <n v="9"/>
    <n v="30"/>
    <n v="2"/>
    <n v="11.42"/>
    <n v="12.037115999999999"/>
    <n v="2700000"/>
    <n v="126368"/>
    <n v="17536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6051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171"/>
    <d v="2021-01-13T00:00:00"/>
    <d v="2022-09-30T00:00:00"/>
    <n v="0"/>
    <n v="1"/>
    <n v="2"/>
    <n v="30"/>
    <n v="2"/>
    <n v="22.619997999999999"/>
    <n v="25.118919999999999"/>
    <n v="2000000"/>
    <n v="120960"/>
    <n v="1830316"/>
    <n v="115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28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146"/>
    <d v="2020-12-30T00:00:00"/>
    <d v="2022-07-15T00:00:00"/>
    <n v="0"/>
    <n v="1"/>
    <n v="2"/>
    <n v="30"/>
    <n v="2"/>
    <n v="11.42"/>
    <n v="12.037115999999999"/>
    <n v="2000000"/>
    <n v="121426"/>
    <n v="1794240"/>
    <n v="821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03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18"/>
    <d v="2020-10-15T00:00:00"/>
    <d v="2024-10-15T00:00:00"/>
    <n v="0"/>
    <n v="1"/>
    <n v="3"/>
    <n v="30"/>
    <n v="2"/>
    <n v="21.01"/>
    <n v="23.156034999999999"/>
    <n v="3002703"/>
    <n v="92997"/>
    <n v="2879293"/>
    <n v="2518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6000"/>
    <s v="LINEA CONSUMO"/>
    <n v="0"/>
    <n v="0"/>
    <m/>
    <m/>
    <n v="5"/>
    <m/>
    <m/>
    <m/>
    <m/>
    <n v="1"/>
    <n v="7"/>
    <n v="1"/>
    <d v="2021-03-31T00:00:00"/>
    <s v="A"/>
    <s v="Consumo"/>
    <x v="0"/>
  </r>
  <r>
    <s v="C"/>
    <s v="*"/>
    <n v="144225"/>
    <n v="4"/>
    <n v="18288"/>
    <d v="2019-02-27T00:00:00"/>
    <d v="2021-03-01T00:00:00"/>
    <n v="419"/>
    <n v="1"/>
    <n v="10"/>
    <n v="30"/>
    <n v="2"/>
    <n v="21.03"/>
    <n v="23.180243999999998"/>
    <n v="5000000"/>
    <n v="257002"/>
    <n v="3166218"/>
    <n v="164786"/>
    <n v="0"/>
    <n v="0"/>
    <m/>
    <n v="3166218"/>
    <n v="164786"/>
    <n v="712458"/>
    <m/>
    <m/>
    <d v="2020-02-29T00:00:00"/>
    <n v="1"/>
    <s v="O"/>
    <n v="1"/>
    <n v="30"/>
    <n v="3166218"/>
    <m/>
    <m/>
    <m/>
    <m/>
    <m/>
    <m/>
    <n v="1"/>
    <n v="1"/>
    <m/>
    <m/>
    <n v="1194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19319"/>
    <d v="2020-07-01T00:00:00"/>
    <d v="2022-09-15T00:00:00"/>
    <n v="15"/>
    <n v="1"/>
    <n v="7"/>
    <n v="30"/>
    <n v="2"/>
    <n v="20.94"/>
    <n v="23.071335999999999"/>
    <n v="8720141"/>
    <n v="420076"/>
    <n v="6743692"/>
    <n v="168525"/>
    <n v="0"/>
    <n v="0"/>
    <m/>
    <n v="0"/>
    <n v="0"/>
    <n v="0"/>
    <m/>
    <m/>
    <d v="2021-03-30T00:00:00"/>
    <n v="1"/>
    <s v="O"/>
    <n v="1"/>
    <n v="30"/>
    <n v="302386"/>
    <m/>
    <m/>
    <m/>
    <m/>
    <m/>
    <m/>
    <n v="1"/>
    <n v="1"/>
    <m/>
    <m/>
    <n v="217979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1430"/>
    <d v="2021-03-10T00:00:00"/>
    <d v="2022-04-17T00:00:00"/>
    <n v="0"/>
    <n v="1"/>
    <n v="0"/>
    <n v="30"/>
    <n v="2"/>
    <n v="11.420004"/>
    <n v="12.03712"/>
    <n v="1300000"/>
    <n v="106788"/>
    <n v="1300000"/>
    <n v="5356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2020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634"/>
    <d v="2020-09-25T00:00:00"/>
    <d v="2022-03-05T00:00:00"/>
    <n v="0"/>
    <n v="1"/>
    <n v="5"/>
    <n v="30"/>
    <n v="2"/>
    <n v="11.42"/>
    <n v="12.037115999999999"/>
    <n v="800000"/>
    <n v="51191"/>
    <n v="574962"/>
    <n v="509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2143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868"/>
    <d v="2020-07-01T00:00:00"/>
    <d v="2023-05-05T00:00:00"/>
    <n v="25"/>
    <n v="1"/>
    <n v="7"/>
    <n v="30"/>
    <n v="2"/>
    <n v="23.38"/>
    <n v="26.055430999999999"/>
    <n v="9594287"/>
    <n v="388537"/>
    <n v="7868018"/>
    <n v="127747"/>
    <n v="0"/>
    <n v="0"/>
    <m/>
    <n v="0"/>
    <n v="0"/>
    <n v="0"/>
    <m/>
    <m/>
    <d v="2021-03-08T00:00:00"/>
    <n v="1"/>
    <s v="O"/>
    <n v="1"/>
    <n v="30"/>
    <n v="960"/>
    <m/>
    <m/>
    <m/>
    <m/>
    <m/>
    <m/>
    <n v="1"/>
    <n v="1"/>
    <m/>
    <m/>
    <n v="160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988"/>
    <d v="2020-11-27T00:00:00"/>
    <d v="2021-10-15T00:00:00"/>
    <n v="0"/>
    <n v="1"/>
    <n v="3"/>
    <n v="30"/>
    <n v="2"/>
    <n v="11.42"/>
    <n v="12.037115999999999"/>
    <n v="3500000"/>
    <n v="368580"/>
    <n v="2484529"/>
    <n v="118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85918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061"/>
    <d v="2019-08-09T00:00:00"/>
    <d v="2022-04-10T00:00:00"/>
    <n v="0"/>
    <n v="1"/>
    <n v="20"/>
    <n v="30"/>
    <n v="2"/>
    <n v="23.41"/>
    <n v="26.09253"/>
    <n v="6000000"/>
    <n v="253841"/>
    <n v="267037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9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1205"/>
    <n v="4"/>
    <n v="21118"/>
    <d v="2020-12-28T00:00:00"/>
    <d v="2027-08-28T00:00:00"/>
    <n v="2"/>
    <n v="1"/>
    <n v="2"/>
    <n v="30"/>
    <n v="2"/>
    <n v="20.95"/>
    <n v="23.083431999999998"/>
    <n v="68378413"/>
    <n v="1592590"/>
    <n v="67573816"/>
    <n v="1178918"/>
    <n v="0"/>
    <n v="67000000"/>
    <m/>
    <n v="0"/>
    <n v="0"/>
    <n v="0"/>
    <m/>
    <m/>
    <d v="2021-03-04T00:00:00"/>
    <n v="2"/>
    <s v="O"/>
    <n v="1"/>
    <n v="30"/>
    <n v="412852"/>
    <m/>
    <m/>
    <m/>
    <m/>
    <m/>
    <m/>
    <n v="1"/>
    <n v="1"/>
    <m/>
    <m/>
    <n v="1116002"/>
    <s v="LINEA CONSUMO"/>
    <n v="0"/>
    <n v="0"/>
    <m/>
    <m/>
    <n v="5"/>
    <m/>
    <m/>
    <m/>
    <m/>
    <n v="1"/>
    <n v="7"/>
    <n v="1"/>
    <d v="2021-03-31T00:00:00"/>
    <s v="A"/>
    <s v="Consumo"/>
    <x v="6"/>
  </r>
  <r>
    <s v="C"/>
    <s v="*"/>
    <n v="144205"/>
    <n v="4"/>
    <n v="550003145"/>
    <d v="2020-12-28T00:00:00"/>
    <d v="2024-01-17T00:00:00"/>
    <n v="0"/>
    <n v="1"/>
    <n v="2"/>
    <n v="30"/>
    <n v="2"/>
    <n v="23.432207999999999"/>
    <n v="26.12"/>
    <n v="7000000"/>
    <n v="272722"/>
    <n v="6660367"/>
    <n v="11271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9998"/>
    <s v="LINEA CONSUMO"/>
    <n v="0"/>
    <n v="0"/>
    <m/>
    <m/>
    <n v="5"/>
    <m/>
    <m/>
    <m/>
    <m/>
    <n v="2"/>
    <n v="7"/>
    <n v="2"/>
    <d v="2021-03-31T00:00:00"/>
    <s v="A"/>
    <s v="Consumo"/>
    <x v="2"/>
  </r>
  <r>
    <s v="C"/>
    <s v="*"/>
    <n v="144205"/>
    <n v="4"/>
    <n v="20555"/>
    <d v="2020-09-07T00:00:00"/>
    <d v="2021-09-07T00:00:00"/>
    <n v="0"/>
    <n v="1"/>
    <n v="7"/>
    <n v="30"/>
    <n v="2"/>
    <n v="11.42"/>
    <n v="12.037115999999999"/>
    <n v="1000000"/>
    <n v="88578"/>
    <n v="425388"/>
    <n v="54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106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7991"/>
    <d v="2018-12-26T00:00:00"/>
    <d v="2020-09-15T00:00:00"/>
    <n v="345"/>
    <n v="1"/>
    <n v="14"/>
    <n v="30"/>
    <n v="2"/>
    <n v="17.32"/>
    <n v="18.763266999999999"/>
    <n v="3000000"/>
    <n v="173763"/>
    <n v="987419"/>
    <n v="44666"/>
    <n v="0"/>
    <n v="0"/>
    <m/>
    <n v="493710"/>
    <n v="44666"/>
    <n v="218672"/>
    <m/>
    <m/>
    <d v="2020-11-30T00:00:00"/>
    <n v="1"/>
    <s v="O"/>
    <n v="1"/>
    <n v="30"/>
    <n v="987419"/>
    <m/>
    <m/>
    <m/>
    <m/>
    <m/>
    <m/>
    <n v="1"/>
    <n v="1"/>
    <m/>
    <m/>
    <n v="151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747"/>
    <d v="2020-10-19T00:00:00"/>
    <d v="2021-08-19T00:00:00"/>
    <n v="11"/>
    <n v="1"/>
    <n v="2"/>
    <n v="30"/>
    <n v="2"/>
    <n v="17.590001000000001"/>
    <n v="19.079751999999999"/>
    <n v="6138132"/>
    <n v="664379"/>
    <n v="4980904"/>
    <n v="97804"/>
    <n v="0"/>
    <n v="0"/>
    <m/>
    <n v="0"/>
    <n v="0"/>
    <n v="0"/>
    <m/>
    <m/>
    <d v="2021-03-30T00:00:00"/>
    <n v="1"/>
    <s v="O"/>
    <n v="1"/>
    <n v="30"/>
    <n v="1800236"/>
    <m/>
    <m/>
    <m/>
    <m/>
    <m/>
    <m/>
    <n v="1"/>
    <n v="1"/>
    <m/>
    <m/>
    <n v="1112000"/>
    <s v="LINEA CONSUMO"/>
    <n v="0"/>
    <n v="0"/>
    <m/>
    <m/>
    <n v="5"/>
    <m/>
    <m/>
    <m/>
    <m/>
    <n v="1"/>
    <n v="7"/>
    <n v="1"/>
    <d v="2021-03-31T00:00:00"/>
    <s v="A"/>
    <s v="Consumo"/>
    <x v="0"/>
  </r>
  <r>
    <s v="C"/>
    <s v="*"/>
    <n v="144205"/>
    <n v="4"/>
    <n v="18350"/>
    <d v="2020-07-01T00:00:00"/>
    <d v="2021-11-15T00:00:00"/>
    <n v="15"/>
    <n v="1"/>
    <n v="7"/>
    <n v="30"/>
    <n v="2"/>
    <n v="23.432207999999999"/>
    <n v="26.12"/>
    <n v="4820713"/>
    <n v="353922"/>
    <n v="2894319"/>
    <n v="80434"/>
    <n v="0"/>
    <n v="0"/>
    <m/>
    <n v="0"/>
    <n v="0"/>
    <n v="0"/>
    <m/>
    <m/>
    <d v="2021-03-31T00:00:00"/>
    <n v="1"/>
    <s v="O"/>
    <n v="1"/>
    <n v="30"/>
    <n v="297195"/>
    <m/>
    <m/>
    <m/>
    <m/>
    <m/>
    <m/>
    <n v="1"/>
    <n v="1"/>
    <m/>
    <m/>
    <n v="91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947"/>
    <d v="2020-11-24T00:00:00"/>
    <d v="2024-04-11T00:00:00"/>
    <n v="0"/>
    <n v="1"/>
    <n v="3"/>
    <n v="30"/>
    <n v="2"/>
    <n v="19.32"/>
    <n v="21.126010999999998"/>
    <n v="5000000"/>
    <n v="170510"/>
    <n v="4721506"/>
    <n v="50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7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330"/>
    <d v="2019-09-30T00:00:00"/>
    <d v="2024-10-10T00:00:00"/>
    <n v="0"/>
    <n v="1"/>
    <n v="17"/>
    <n v="30"/>
    <n v="2"/>
    <n v="20.94"/>
    <n v="23.071335999999999"/>
    <n v="29900000"/>
    <n v="807887"/>
    <n v="24292484"/>
    <n v="2826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27595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798"/>
    <d v="2020-10-23T00:00:00"/>
    <d v="2023-11-15T00:00:00"/>
    <n v="0"/>
    <n v="1"/>
    <n v="4"/>
    <n v="30"/>
    <n v="2"/>
    <n v="19.32"/>
    <n v="21.126010999999998"/>
    <n v="3000000"/>
    <n v="110454"/>
    <n v="2697061"/>
    <n v="62222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191805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421"/>
    <d v="2019-10-25T00:00:00"/>
    <d v="2021-11-15T00:00:00"/>
    <n v="15"/>
    <n v="1"/>
    <n v="15"/>
    <n v="30"/>
    <n v="2"/>
    <n v="23.33"/>
    <n v="25.993621999999998"/>
    <n v="5000000"/>
    <n v="256756"/>
    <n v="1903235"/>
    <n v="16605"/>
    <n v="0"/>
    <n v="0"/>
    <m/>
    <n v="0"/>
    <n v="0"/>
    <n v="0"/>
    <m/>
    <m/>
    <d v="2021-03-15T00:00:00"/>
    <n v="1"/>
    <s v="O"/>
    <n v="1"/>
    <n v="30"/>
    <n v="1463"/>
    <m/>
    <m/>
    <m/>
    <m/>
    <m/>
    <m/>
    <n v="1"/>
    <n v="1"/>
    <m/>
    <m/>
    <n v="576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031"/>
    <d v="2020-07-01T00:00:00"/>
    <d v="2022-01-01T00:00:00"/>
    <n v="0"/>
    <n v="1"/>
    <n v="8"/>
    <n v="30"/>
    <n v="2"/>
    <n v="20.92"/>
    <n v="23.047146000000001"/>
    <n v="5156528"/>
    <n v="336238"/>
    <n v="3051958"/>
    <n v="10644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032000"/>
    <s v="LINEA CONSUMO"/>
    <n v="0"/>
    <n v="0"/>
    <m/>
    <m/>
    <n v="1"/>
    <n v="2"/>
    <n v="44013"/>
    <s v="B"/>
    <m/>
    <n v="1"/>
    <n v="7"/>
    <n v="2"/>
    <d v="2021-03-31T00:00:00"/>
    <s v="A"/>
    <s v="Consumo"/>
    <x v="0"/>
  </r>
  <r>
    <s v="C"/>
    <s v="*"/>
    <n v="144220"/>
    <n v="4"/>
    <n v="18500"/>
    <d v="2019-04-12T00:00:00"/>
    <d v="2021-04-12T00:00:00"/>
    <n v="138"/>
    <n v="1"/>
    <n v="17"/>
    <n v="30"/>
    <n v="2"/>
    <n v="23.432207999999999"/>
    <n v="26.12"/>
    <n v="5000000"/>
    <n v="263060"/>
    <n v="1475679"/>
    <n v="89579"/>
    <n v="0"/>
    <n v="0"/>
    <m/>
    <n v="295136"/>
    <n v="89579"/>
    <n v="73430"/>
    <m/>
    <m/>
    <d v="2020-12-01T00:00:00"/>
    <n v="1"/>
    <s v="O"/>
    <n v="1"/>
    <n v="30"/>
    <n v="1217667"/>
    <m/>
    <m/>
    <m/>
    <m/>
    <m/>
    <m/>
    <n v="1"/>
    <n v="1"/>
    <m/>
    <m/>
    <n v="880000"/>
    <s v="LINEA CONSUMO"/>
    <n v="0"/>
    <n v="2"/>
    <m/>
    <m/>
    <n v="5"/>
    <m/>
    <m/>
    <m/>
    <m/>
    <n v="1"/>
    <n v="7"/>
    <n v="2"/>
    <d v="2021-03-31T00:00:00"/>
    <s v="D"/>
    <s v="Consumo"/>
    <x v="1"/>
  </r>
  <r>
    <s v="C"/>
    <s v="*"/>
    <n v="144205"/>
    <n v="4"/>
    <n v="19385"/>
    <d v="2020-07-01T00:00:00"/>
    <d v="2022-11-15T00:00:00"/>
    <n v="0"/>
    <n v="1"/>
    <n v="8"/>
    <n v="30"/>
    <n v="2"/>
    <n v="20.93"/>
    <n v="23.059239999999999"/>
    <n v="24178915"/>
    <n v="1098851"/>
    <n v="17647272"/>
    <n v="1539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8473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</r>
  <r>
    <s v="C"/>
    <s v="*"/>
    <n v="144205"/>
    <n v="4"/>
    <n v="18724"/>
    <d v="2019-05-23T00:00:00"/>
    <d v="2021-10-15T00:00:00"/>
    <n v="0"/>
    <n v="1"/>
    <n v="23"/>
    <n v="30"/>
    <n v="2"/>
    <n v="17.37"/>
    <n v="18.821816999999999"/>
    <n v="6000000"/>
    <n v="262162"/>
    <n v="1255401"/>
    <n v="3030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05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964"/>
    <d v="2020-07-01T00:00:00"/>
    <d v="2022-06-16T00:00:00"/>
    <n v="0"/>
    <n v="1"/>
    <n v="8"/>
    <n v="30"/>
    <n v="2"/>
    <n v="21.02"/>
    <n v="23.168139"/>
    <n v="7900568"/>
    <n v="420292"/>
    <n v="5479003"/>
    <n v="4158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931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25"/>
    <n v="4"/>
    <n v="16185"/>
    <d v="2017-12-27T00:00:00"/>
    <d v="2021-01-05T00:00:00"/>
    <n v="265"/>
    <n v="2"/>
    <n v="24"/>
    <n v="30"/>
    <n v="2"/>
    <n v="18.000001000000001"/>
    <n v="19.561817999999999"/>
    <n v="4465338"/>
    <n v="744223"/>
    <n v="1400378"/>
    <n v="80195"/>
    <n v="0"/>
    <n v="0"/>
    <m/>
    <n v="700189"/>
    <n v="80195"/>
    <n v="238177"/>
    <m/>
    <m/>
    <d v="2021-01-22T00:00:00"/>
    <n v="1"/>
    <s v="O"/>
    <n v="1"/>
    <n v="180"/>
    <n v="1400378"/>
    <m/>
    <m/>
    <m/>
    <m/>
    <m/>
    <m/>
    <n v="1"/>
    <n v="1"/>
    <m/>
    <m/>
    <n v="767524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9647"/>
    <d v="2020-07-01T00:00:00"/>
    <d v="2022-12-05T00:00:00"/>
    <n v="0"/>
    <n v="1"/>
    <n v="8"/>
    <n v="30"/>
    <n v="2"/>
    <n v="23.35"/>
    <n v="26.018343000000002"/>
    <n v="6649162"/>
    <n v="302190"/>
    <n v="5168064"/>
    <n v="83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92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8988"/>
    <d v="2020-07-01T00:00:00"/>
    <d v="2023-02-01T00:00:00"/>
    <n v="0"/>
    <n v="1"/>
    <n v="9"/>
    <n v="30"/>
    <n v="2"/>
    <n v="23.42"/>
    <n v="26.104899"/>
    <n v="5859876"/>
    <n v="253726"/>
    <n v="4486124"/>
    <n v="116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3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0492"/>
    <d v="2020-08-21T00:00:00"/>
    <d v="2022-05-30T00:00:00"/>
    <n v="0"/>
    <n v="1"/>
    <n v="7"/>
    <n v="30"/>
    <n v="2"/>
    <n v="23.42"/>
    <n v="26.104899"/>
    <n v="2000000"/>
    <n v="116998"/>
    <n v="1420502"/>
    <n v="924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55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674"/>
    <d v="2019-12-23T00:00:00"/>
    <d v="2022-10-05T00:00:00"/>
    <n v="25"/>
    <n v="1"/>
    <n v="13"/>
    <n v="30"/>
    <n v="2"/>
    <n v="17.350000000000001"/>
    <n v="18.798393999999998"/>
    <n v="11000000"/>
    <n v="421513"/>
    <n v="6960648"/>
    <n v="83865"/>
    <n v="0"/>
    <n v="0"/>
    <m/>
    <n v="0"/>
    <n v="0"/>
    <n v="0"/>
    <m/>
    <m/>
    <d v="2021-03-15T00:00:00"/>
    <n v="1"/>
    <s v="O"/>
    <n v="1"/>
    <n v="30"/>
    <n v="1374"/>
    <m/>
    <m/>
    <m/>
    <m/>
    <m/>
    <m/>
    <n v="1"/>
    <n v="1"/>
    <m/>
    <m/>
    <n v="207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5603"/>
    <d v="2017-08-25T00:00:00"/>
    <d v="2021-08-30T00:00:00"/>
    <n v="0"/>
    <n v="1"/>
    <n v="43"/>
    <n v="30"/>
    <n v="2"/>
    <n v="17.590001000000001"/>
    <n v="19.079751999999999"/>
    <n v="29990000"/>
    <n v="874544"/>
    <n v="4055263"/>
    <n v="594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642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086"/>
    <d v="2019-01-18T00:00:00"/>
    <d v="2021-04-15T00:00:00"/>
    <n v="0"/>
    <n v="1"/>
    <n v="25"/>
    <n v="30"/>
    <n v="2"/>
    <n v="21.05"/>
    <n v="23.204457999999999"/>
    <n v="6000000"/>
    <n v="289365"/>
    <n v="245183"/>
    <n v="300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26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140"/>
    <d v="2019-01-30T00:00:00"/>
    <d v="2023-02-15T00:00:00"/>
    <n v="0"/>
    <n v="1"/>
    <n v="33"/>
    <n v="30"/>
    <n v="2"/>
    <n v="21.05"/>
    <n v="23.204457999999999"/>
    <n v="19900000"/>
    <n v="616753"/>
    <n v="7659576"/>
    <n v="627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602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6696"/>
    <d v="2020-07-01T00:00:00"/>
    <d v="2022-11-05T00:00:00"/>
    <n v="25"/>
    <n v="1"/>
    <n v="7"/>
    <n v="30"/>
    <n v="2"/>
    <n v="20.38"/>
    <n v="22.395662000000002"/>
    <n v="19704411"/>
    <n v="890113"/>
    <n v="14989870"/>
    <n v="212145"/>
    <n v="0"/>
    <n v="0"/>
    <m/>
    <n v="0"/>
    <n v="0"/>
    <n v="0"/>
    <m/>
    <m/>
    <d v="2021-03-20T00:00:00"/>
    <n v="1"/>
    <s v="O"/>
    <n v="1"/>
    <n v="30"/>
    <n v="2493"/>
    <m/>
    <m/>
    <m/>
    <m/>
    <m/>
    <m/>
    <n v="1"/>
    <n v="1"/>
    <m/>
    <m/>
    <n v="26725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1114"/>
    <d v="2020-12-24T00:00:00"/>
    <d v="2021-12-30T00:00:00"/>
    <n v="0"/>
    <n v="1"/>
    <n v="3"/>
    <n v="30"/>
    <n v="2"/>
    <n v="11.42"/>
    <n v="12.037115999999999"/>
    <n v="800000"/>
    <n v="70862"/>
    <n v="601881"/>
    <n v="458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17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2"/>
    <n v="18177"/>
    <d v="2020-07-01T00:00:00"/>
    <d v="2023-02-05T00:00:00"/>
    <n v="235"/>
    <n v="1"/>
    <n v="0"/>
    <n v="30"/>
    <n v="2"/>
    <n v="21.03"/>
    <n v="23.180243999999998"/>
    <n v="9467637"/>
    <n v="398447"/>
    <n v="9277286"/>
    <n v="499824"/>
    <n v="0"/>
    <n v="0"/>
    <m/>
    <n v="4638643"/>
    <n v="499824"/>
    <n v="799854"/>
    <m/>
    <m/>
    <d v="2020-12-29T00:00:00"/>
    <n v="1"/>
    <s v="O"/>
    <n v="1"/>
    <n v="30"/>
    <n v="1788053"/>
    <m/>
    <m/>
    <m/>
    <m/>
    <m/>
    <m/>
    <n v="1"/>
    <n v="1"/>
    <n v="44013"/>
    <s v="B"/>
    <n v="526000"/>
    <s v="LINEA CONSUMO"/>
    <n v="1"/>
    <n v="2"/>
    <m/>
    <m/>
    <n v="5"/>
    <m/>
    <m/>
    <m/>
    <m/>
    <n v="1"/>
    <n v="7"/>
    <n v="2"/>
    <d v="2021-03-31T00:00:00"/>
    <s v="E"/>
    <s v="Consumo"/>
    <x v="2"/>
  </r>
  <r>
    <s v="C"/>
    <s v="*"/>
    <n v="144205"/>
    <n v="4"/>
    <n v="19113"/>
    <d v="2020-07-01T00:00:00"/>
    <d v="2021-05-10T00:00:00"/>
    <n v="0"/>
    <n v="1"/>
    <n v="8"/>
    <n v="30"/>
    <n v="2"/>
    <n v="11.41"/>
    <n v="12.026018000000001"/>
    <n v="987811"/>
    <n v="104020"/>
    <n v="187216"/>
    <n v="123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206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015"/>
    <d v="2020-07-01T00:00:00"/>
    <d v="2023-05-15T00:00:00"/>
    <n v="0"/>
    <n v="1"/>
    <n v="8"/>
    <n v="30"/>
    <n v="2"/>
    <n v="21.02"/>
    <n v="23.168139"/>
    <n v="17810143"/>
    <n v="699650"/>
    <n v="14511787"/>
    <n v="93769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951377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1103"/>
    <d v="2020-12-24T00:00:00"/>
    <d v="2022-07-15T00:00:00"/>
    <n v="0"/>
    <n v="1"/>
    <n v="3"/>
    <n v="30"/>
    <n v="2"/>
    <n v="11.42"/>
    <n v="12.037115999999999"/>
    <n v="1100000"/>
    <n v="66784"/>
    <n v="923766"/>
    <n v="175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87874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160"/>
    <d v="2020-05-29T00:00:00"/>
    <d v="2022-06-15T00:00:00"/>
    <n v="0"/>
    <n v="1"/>
    <n v="9"/>
    <n v="30"/>
    <n v="2"/>
    <n v="21.02"/>
    <n v="23.168139"/>
    <n v="8000000"/>
    <n v="411164"/>
    <n v="5378085"/>
    <n v="4396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980"/>
    <s v="A"/>
    <n v="1141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25"/>
    <n v="4"/>
    <n v="15433"/>
    <d v="2017-07-21T00:00:00"/>
    <d v="2019-06-21T00:00:00"/>
    <n v="699"/>
    <n v="1"/>
    <n v="20"/>
    <n v="30"/>
    <n v="2"/>
    <n v="23.432207999999999"/>
    <n v="26.12"/>
    <n v="4000000"/>
    <n v="218215"/>
    <n v="570147"/>
    <n v="24976"/>
    <n v="0"/>
    <n v="0"/>
    <m/>
    <n v="570147"/>
    <n v="24976"/>
    <n v="306152"/>
    <m/>
    <m/>
    <d v="2019-12-31T00:00:00"/>
    <n v="1"/>
    <s v="O"/>
    <n v="1"/>
    <n v="30"/>
    <n v="570147"/>
    <m/>
    <m/>
    <m/>
    <m/>
    <m/>
    <m/>
    <n v="1"/>
    <n v="1"/>
    <m/>
    <m/>
    <n v="180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25"/>
    <n v="4"/>
    <n v="15213"/>
    <d v="2017-06-08T00:00:00"/>
    <d v="2018-10-08T00:00:00"/>
    <n v="1102"/>
    <n v="1"/>
    <n v="8"/>
    <n v="30"/>
    <n v="2"/>
    <n v="23.432207999999999"/>
    <n v="26.12"/>
    <n v="2000000"/>
    <n v="147300"/>
    <n v="996065"/>
    <n v="82104"/>
    <n v="0"/>
    <n v="0"/>
    <m/>
    <n v="996065"/>
    <n v="82104"/>
    <n v="858168"/>
    <m/>
    <m/>
    <d v="2020-10-14T00:00:00"/>
    <n v="1"/>
    <s v="O"/>
    <n v="1"/>
    <n v="30"/>
    <n v="996065"/>
    <m/>
    <m/>
    <m/>
    <m/>
    <m/>
    <m/>
    <n v="1"/>
    <n v="1"/>
    <m/>
    <m/>
    <n v="160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25"/>
    <n v="4"/>
    <n v="17017"/>
    <d v="2018-06-21T00:00:00"/>
    <d v="2020-07-10T00:00:00"/>
    <n v="380"/>
    <n v="1"/>
    <n v="19"/>
    <n v="30"/>
    <n v="2"/>
    <n v="20.170000000000002"/>
    <n v="22.143163000000001"/>
    <n v="5000000"/>
    <n v="254894"/>
    <n v="1212656"/>
    <n v="60613"/>
    <n v="0"/>
    <n v="0"/>
    <m/>
    <n v="1212656"/>
    <n v="60613"/>
    <n v="254229"/>
    <m/>
    <m/>
    <d v="2020-03-27T00:00:00"/>
    <n v="1"/>
    <s v="O"/>
    <n v="1"/>
    <n v="30"/>
    <n v="1212656"/>
    <m/>
    <m/>
    <m/>
    <m/>
    <m/>
    <m/>
    <n v="1"/>
    <n v="1"/>
    <m/>
    <m/>
    <n v="363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289"/>
    <d v="2020-06-30T00:00:00"/>
    <d v="2022-02-28T00:00:00"/>
    <n v="0"/>
    <n v="1"/>
    <n v="9"/>
    <n v="30"/>
    <n v="2"/>
    <n v="23.42"/>
    <n v="26.104899"/>
    <n v="2000000"/>
    <n v="121744"/>
    <n v="1193138"/>
    <n v="77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4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9513"/>
    <d v="2020-07-01T00:00:00"/>
    <d v="2022-04-10T00:00:00"/>
    <n v="230"/>
    <n v="1"/>
    <n v="0"/>
    <n v="30"/>
    <n v="2"/>
    <n v="23.28"/>
    <n v="25.931840999999999"/>
    <n v="4473880"/>
    <n v="261409"/>
    <n v="4473880"/>
    <n v="260939"/>
    <n v="0"/>
    <n v="0"/>
    <m/>
    <n v="2236940"/>
    <n v="260939"/>
    <n v="491213"/>
    <m/>
    <m/>
    <d v="2020-09-30T00:00:00"/>
    <n v="1"/>
    <s v="O"/>
    <n v="1"/>
    <n v="30"/>
    <n v="1495547"/>
    <m/>
    <m/>
    <m/>
    <m/>
    <m/>
    <m/>
    <n v="1"/>
    <n v="1"/>
    <m/>
    <m/>
    <n v="464000"/>
    <s v="LINEA CONSUMO"/>
    <n v="0"/>
    <n v="2"/>
    <m/>
    <m/>
    <n v="1"/>
    <n v="2"/>
    <n v="44013"/>
    <s v="A"/>
    <m/>
    <n v="1"/>
    <n v="7"/>
    <n v="2"/>
    <d v="2021-03-31T00:00:00"/>
    <s v="E"/>
    <s v="Consumo"/>
    <x v="0"/>
  </r>
  <r>
    <s v="C"/>
    <s v="*"/>
    <n v="144205"/>
    <n v="4"/>
    <n v="19542"/>
    <d v="2019-11-22T00:00:00"/>
    <d v="2022-06-15T00:00:00"/>
    <n v="0"/>
    <n v="1"/>
    <n v="16"/>
    <n v="30"/>
    <n v="2"/>
    <n v="23.28"/>
    <n v="25.931840999999999"/>
    <n v="5000000"/>
    <n v="221412"/>
    <n v="260601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33352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927"/>
    <d v="2020-11-18T00:00:00"/>
    <d v="2022-07-30T00:00:00"/>
    <n v="0"/>
    <n v="1"/>
    <n v="5"/>
    <n v="30"/>
    <n v="2"/>
    <n v="11.42"/>
    <n v="12.037115999999999"/>
    <n v="600000"/>
    <n v="33088"/>
    <n v="45360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7648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409"/>
    <d v="2021-03-05T00:00:00"/>
    <d v="2021-09-30T00:00:00"/>
    <n v="0"/>
    <n v="1"/>
    <n v="0"/>
    <n v="30"/>
    <n v="2"/>
    <n v="11.420004"/>
    <n v="12.03712"/>
    <n v="1500000"/>
    <n v="258393"/>
    <n v="1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579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206"/>
    <d v="2020-06-10T00:00:00"/>
    <d v="2023-10-15T00:00:00"/>
    <n v="0"/>
    <n v="1"/>
    <n v="9"/>
    <n v="30"/>
    <n v="2"/>
    <n v="19.320074000000002"/>
    <n v="21.126100000000001"/>
    <n v="5000000"/>
    <n v="170511"/>
    <n v="4133260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992"/>
    <s v="A"/>
    <n v="1406732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826"/>
    <d v="2020-10-29T00:00:00"/>
    <d v="2022-10-30T00:00:00"/>
    <n v="0"/>
    <n v="1"/>
    <n v="5"/>
    <n v="30"/>
    <n v="2"/>
    <n v="21.02"/>
    <n v="23.168139"/>
    <n v="4000000"/>
    <n v="205582"/>
    <n v="32926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20638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550003132"/>
    <d v="2020-11-20T00:00:00"/>
    <d v="2022-02-04T00:00:00"/>
    <n v="0"/>
    <n v="1"/>
    <n v="3"/>
    <n v="30"/>
    <n v="2"/>
    <n v="23.432207999999999"/>
    <n v="26.12"/>
    <n v="1500000"/>
    <n v="123779"/>
    <n v="1212388"/>
    <n v="17411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412630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3"/>
    <n v="19912"/>
    <d v="2020-07-01T00:00:00"/>
    <d v="2023-06-15T00:00:00"/>
    <n v="0"/>
    <n v="1"/>
    <n v="8"/>
    <n v="30"/>
    <n v="2"/>
    <n v="21.07"/>
    <n v="23.228676"/>
    <n v="17637252"/>
    <n v="678798"/>
    <n v="14496330"/>
    <n v="124917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n v="44013"/>
    <s v="A"/>
    <n v="1764960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21117"/>
    <d v="2020-12-24T00:00:00"/>
    <d v="2021-12-30T00:00:00"/>
    <n v="30"/>
    <n v="1"/>
    <n v="1"/>
    <n v="30"/>
    <n v="2"/>
    <n v="11.42"/>
    <n v="12.037115999999999"/>
    <n v="1900000"/>
    <n v="168298"/>
    <n v="1749784"/>
    <n v="34367"/>
    <n v="0"/>
    <n v="0"/>
    <m/>
    <n v="0"/>
    <n v="0"/>
    <n v="0"/>
    <m/>
    <m/>
    <d v="2021-02-12T00:00:00"/>
    <n v="1"/>
    <s v="O"/>
    <n v="1"/>
    <n v="30"/>
    <n v="304731"/>
    <m/>
    <m/>
    <m/>
    <m/>
    <m/>
    <m/>
    <n v="1"/>
    <n v="1"/>
    <m/>
    <m/>
    <n v="21304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8809"/>
    <d v="2019-06-07T00:00:00"/>
    <d v="2021-06-15T00:00:00"/>
    <n v="465"/>
    <n v="1"/>
    <n v="5"/>
    <n v="30"/>
    <n v="2"/>
    <n v="20.99"/>
    <n v="23.131829"/>
    <n v="5000000"/>
    <n v="256904"/>
    <n v="4006362"/>
    <n v="149336"/>
    <n v="0"/>
    <n v="0"/>
    <m/>
    <n v="4006362"/>
    <n v="149336"/>
    <n v="997204"/>
    <m/>
    <m/>
    <d v="2020-02-18T00:00:00"/>
    <n v="1"/>
    <s v="O"/>
    <n v="1"/>
    <n v="30"/>
    <n v="3261846"/>
    <m/>
    <m/>
    <m/>
    <m/>
    <m/>
    <m/>
    <n v="1"/>
    <n v="1"/>
    <m/>
    <m/>
    <n v="10685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3"/>
    <n v="20444"/>
    <d v="2020-08-13T00:00:00"/>
    <d v="2022-08-15T00:00:00"/>
    <n v="15"/>
    <n v="1"/>
    <n v="6"/>
    <n v="30"/>
    <n v="2"/>
    <n v="21.02"/>
    <n v="23.168139"/>
    <n v="3000000"/>
    <n v="154186"/>
    <n v="2362847"/>
    <n v="60507"/>
    <n v="0"/>
    <n v="0"/>
    <m/>
    <n v="0"/>
    <n v="0"/>
    <n v="0"/>
    <m/>
    <m/>
    <d v="2021-02-26T00:00:00"/>
    <n v="1"/>
    <s v="O"/>
    <n v="1"/>
    <n v="30"/>
    <n v="112806"/>
    <m/>
    <m/>
    <m/>
    <m/>
    <m/>
    <m/>
    <n v="1"/>
    <n v="1"/>
    <n v="44056"/>
    <s v="A"/>
    <n v="886000"/>
    <s v="LINEA CONSUMO"/>
    <n v="1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112"/>
    <d v="2020-04-30T00:00:00"/>
    <d v="2022-05-10T00:00:00"/>
    <n v="20"/>
    <n v="1"/>
    <n v="9"/>
    <n v="30"/>
    <n v="2"/>
    <n v="20.91"/>
    <n v="23.035052"/>
    <n v="5000000"/>
    <n v="256707"/>
    <n v="3362944"/>
    <n v="87923"/>
    <n v="0"/>
    <n v="0"/>
    <m/>
    <n v="0"/>
    <n v="0"/>
    <n v="0"/>
    <m/>
    <m/>
    <d v="2021-03-18T00:00:00"/>
    <n v="1"/>
    <s v="O"/>
    <n v="1"/>
    <n v="30"/>
    <n v="198115"/>
    <m/>
    <m/>
    <m/>
    <m/>
    <m/>
    <m/>
    <n v="1"/>
    <n v="1"/>
    <m/>
    <m/>
    <n v="610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3"/>
    <n v="19779"/>
    <d v="2020-01-17T00:00:00"/>
    <d v="2023-01-30T00:00:00"/>
    <n v="0"/>
    <n v="1"/>
    <n v="13"/>
    <n v="30"/>
    <n v="2"/>
    <n v="20.98"/>
    <n v="23.119727999999999"/>
    <n v="11000000"/>
    <n v="414313"/>
    <n v="7791028"/>
    <n v="135923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n v="43847"/>
    <s v="A"/>
    <n v="2704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265"/>
    <d v="2021-01-29T00:00:00"/>
    <d v="2022-02-15T00:00:00"/>
    <n v="0"/>
    <n v="1"/>
    <n v="1"/>
    <n v="30"/>
    <n v="2"/>
    <n v="22.619997999999999"/>
    <n v="25.118919999999999"/>
    <n v="1200000"/>
    <n v="112672"/>
    <n v="1109948"/>
    <n v="7997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1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7676"/>
    <d v="2020-07-01T00:00:00"/>
    <d v="2021-07-02T00:00:00"/>
    <n v="28"/>
    <n v="1"/>
    <n v="7"/>
    <n v="30"/>
    <n v="2"/>
    <n v="20.97"/>
    <n v="23.107628999999999"/>
    <n v="3906921"/>
    <n v="363732"/>
    <n v="1654368"/>
    <n v="33251"/>
    <n v="0"/>
    <n v="0"/>
    <m/>
    <n v="0"/>
    <n v="0"/>
    <n v="0"/>
    <m/>
    <m/>
    <d v="2021-02-26T00:00:00"/>
    <n v="1"/>
    <s v="O"/>
    <n v="1"/>
    <n v="30"/>
    <n v="260847"/>
    <m/>
    <m/>
    <m/>
    <m/>
    <m/>
    <m/>
    <n v="1"/>
    <n v="1"/>
    <m/>
    <m/>
    <n v="164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8037"/>
    <d v="2018-12-31T00:00:00"/>
    <d v="2024-01-14T00:00:00"/>
    <n v="16"/>
    <n v="1"/>
    <n v="25"/>
    <n v="30"/>
    <n v="2"/>
    <n v="20.92"/>
    <n v="23.047146000000001"/>
    <n v="8230000"/>
    <n v="222279"/>
    <n v="5746684"/>
    <n v="53520"/>
    <n v="0"/>
    <n v="0"/>
    <m/>
    <n v="0"/>
    <n v="0"/>
    <n v="0"/>
    <m/>
    <m/>
    <d v="2021-03-19T00:00:00"/>
    <n v="1"/>
    <s v="O"/>
    <n v="1"/>
    <n v="30"/>
    <n v="81054"/>
    <m/>
    <m/>
    <m/>
    <m/>
    <m/>
    <m/>
    <n v="1"/>
    <n v="1"/>
    <m/>
    <m/>
    <n v="1000000"/>
    <s v="LINEA CONSUMO"/>
    <n v="0"/>
    <n v="2"/>
    <m/>
    <m/>
    <n v="5"/>
    <m/>
    <m/>
    <m/>
    <m/>
    <n v="1"/>
    <n v="7"/>
    <n v="2"/>
    <d v="2021-03-31T00:00:00"/>
    <s v="A"/>
    <s v="Consumo"/>
    <x v="2"/>
  </r>
  <r>
    <s v="C"/>
    <s v="*"/>
    <n v="144220"/>
    <n v="4"/>
    <n v="19994"/>
    <d v="2020-02-28T00:00:00"/>
    <d v="2023-05-15T00:00:00"/>
    <n v="135"/>
    <n v="1"/>
    <n v="7"/>
    <n v="30"/>
    <n v="2"/>
    <n v="23.432207999999999"/>
    <n v="26.12"/>
    <n v="10500000"/>
    <n v="394174"/>
    <n v="9092886"/>
    <n v="581838"/>
    <n v="0"/>
    <n v="0"/>
    <m/>
    <n v="1818577"/>
    <n v="581838"/>
    <n v="231515"/>
    <m/>
    <m/>
    <d v="2021-03-15T00:00:00"/>
    <n v="1"/>
    <s v="O"/>
    <n v="1"/>
    <n v="30"/>
    <n v="1118978"/>
    <m/>
    <m/>
    <m/>
    <m/>
    <m/>
    <m/>
    <n v="1"/>
    <n v="1"/>
    <m/>
    <m/>
    <n v="278000"/>
    <s v="LINEA CONSUMO"/>
    <n v="0"/>
    <n v="2"/>
    <m/>
    <m/>
    <n v="5"/>
    <m/>
    <m/>
    <m/>
    <m/>
    <n v="1"/>
    <n v="7"/>
    <n v="2"/>
    <d v="2021-03-31T00:00:00"/>
    <s v="D"/>
    <s v="Consumo"/>
    <x v="2"/>
  </r>
  <r>
    <s v="C"/>
    <s v="*"/>
    <n v="144205"/>
    <n v="3"/>
    <n v="20341"/>
    <d v="2020-07-23T00:00:00"/>
    <d v="2023-08-10T00:00:00"/>
    <n v="20"/>
    <n v="1"/>
    <n v="6"/>
    <n v="30"/>
    <n v="2"/>
    <n v="21.02"/>
    <n v="23.168139"/>
    <n v="5000000"/>
    <n v="188427"/>
    <n v="4367814"/>
    <n v="128047"/>
    <n v="0"/>
    <n v="0"/>
    <m/>
    <n v="0"/>
    <n v="0"/>
    <n v="0"/>
    <m/>
    <m/>
    <d v="2021-03-25T00:00:00"/>
    <n v="1"/>
    <s v="O"/>
    <n v="1"/>
    <n v="30"/>
    <n v="111908"/>
    <m/>
    <m/>
    <m/>
    <m/>
    <m/>
    <m/>
    <n v="1"/>
    <n v="1"/>
    <n v="44035"/>
    <s v="A"/>
    <n v="8360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25"/>
    <n v="4"/>
    <n v="16720"/>
    <d v="2020-07-01T00:00:00"/>
    <d v="2021-11-15T00:00:00"/>
    <n v="225"/>
    <n v="1"/>
    <n v="0"/>
    <n v="30"/>
    <n v="2"/>
    <n v="20.38"/>
    <n v="22.395662000000002"/>
    <n v="7365444"/>
    <n v="529589"/>
    <n v="7365444"/>
    <n v="379471"/>
    <n v="0"/>
    <n v="0"/>
    <m/>
    <n v="3682722"/>
    <n v="379471"/>
    <n v="715726"/>
    <m/>
    <m/>
    <d v="2020-09-30T00:00:00"/>
    <n v="1"/>
    <s v="O"/>
    <n v="1"/>
    <n v="30"/>
    <n v="3435015"/>
    <m/>
    <m/>
    <m/>
    <m/>
    <m/>
    <m/>
    <n v="1"/>
    <n v="1"/>
    <m/>
    <m/>
    <n v="1572500"/>
    <s v="LINEA CONSUMO"/>
    <n v="0"/>
    <n v="2"/>
    <m/>
    <m/>
    <n v="1"/>
    <n v="2"/>
    <n v="44013"/>
    <s v="A"/>
    <m/>
    <n v="1"/>
    <n v="7"/>
    <n v="2"/>
    <d v="2021-03-31T00:00:00"/>
    <s v="E"/>
    <s v="Consumo"/>
    <x v="2"/>
  </r>
  <r>
    <s v="C"/>
    <s v="*"/>
    <n v="144205"/>
    <n v="4"/>
    <n v="19005"/>
    <d v="2019-07-22T00:00:00"/>
    <d v="2024-02-05T00:00:00"/>
    <n v="0"/>
    <n v="1"/>
    <n v="19"/>
    <n v="30"/>
    <n v="2"/>
    <n v="21.02"/>
    <n v="23.168139"/>
    <n v="29900000"/>
    <n v="860753"/>
    <n v="22379862"/>
    <n v="32661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290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19841"/>
    <d v="2020-01-30T00:00:00"/>
    <d v="2023-04-01T00:00:00"/>
    <n v="0"/>
    <n v="1"/>
    <n v="14"/>
    <n v="30"/>
    <n v="2"/>
    <n v="17.38"/>
    <n v="18.83353"/>
    <n v="18000000"/>
    <n v="619269"/>
    <n v="12448375"/>
    <n v="18030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169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225"/>
    <n v="4"/>
    <n v="18832"/>
    <d v="2020-07-01T00:00:00"/>
    <d v="2022-11-05T00:00:00"/>
    <n v="0"/>
    <n v="1"/>
    <n v="0"/>
    <n v="30"/>
    <n v="2"/>
    <n v="17.39"/>
    <n v="18.845244000000001"/>
    <n v="12370779"/>
    <n v="540646"/>
    <n v="12370779"/>
    <n v="983503"/>
    <n v="0"/>
    <n v="0"/>
    <m/>
    <n v="6185390"/>
    <n v="983503"/>
    <n v="445997"/>
    <m/>
    <m/>
    <d v="2020-09-30T00:00:00"/>
    <n v="1"/>
    <s v="O"/>
    <n v="1"/>
    <n v="30"/>
    <n v="0"/>
    <m/>
    <m/>
    <m/>
    <m/>
    <m/>
    <m/>
    <n v="1"/>
    <n v="1"/>
    <m/>
    <m/>
    <n v="904000"/>
    <s v="LINEA CONSUMO"/>
    <n v="0"/>
    <n v="2"/>
    <m/>
    <m/>
    <n v="1"/>
    <n v="2"/>
    <n v="44013"/>
    <s v="A"/>
    <m/>
    <n v="1"/>
    <n v="7"/>
    <n v="2"/>
    <d v="2021-03-31T00:00:00"/>
    <s v="E"/>
    <s v="Consumo"/>
    <x v="4"/>
  </r>
  <r>
    <s v="C"/>
    <s v="*"/>
    <n v="144205"/>
    <n v="4"/>
    <n v="19492"/>
    <d v="2019-10-31T00:00:00"/>
    <d v="2022-08-10T00:00:00"/>
    <n v="0"/>
    <n v="1"/>
    <n v="16"/>
    <n v="30"/>
    <n v="2"/>
    <n v="23.33"/>
    <n v="25.993621999999998"/>
    <n v="9900000"/>
    <n v="409267"/>
    <n v="5829108"/>
    <n v="94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48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0171"/>
    <d v="2020-05-29T00:00:00"/>
    <d v="2022-06-15T00:00:00"/>
    <n v="0"/>
    <n v="1"/>
    <n v="9"/>
    <n v="30"/>
    <n v="2"/>
    <n v="21.02"/>
    <n v="23.168139"/>
    <n v="3000000"/>
    <n v="154186"/>
    <n v="2018494"/>
    <n v="1572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395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0"/>
    <n v="4"/>
    <n v="20190"/>
    <d v="2020-06-08T00:00:00"/>
    <d v="2022-02-08T00:00:00"/>
    <n v="142"/>
    <n v="1"/>
    <n v="4"/>
    <n v="30"/>
    <n v="2"/>
    <n v="21.02"/>
    <n v="23.168139"/>
    <n v="3000000"/>
    <n v="179103"/>
    <n v="2480331"/>
    <n v="132525"/>
    <n v="0"/>
    <n v="0"/>
    <m/>
    <n v="496066"/>
    <n v="132525"/>
    <n v="120864"/>
    <m/>
    <m/>
    <d v="2020-12-01T00:00:00"/>
    <n v="1"/>
    <s v="O"/>
    <n v="1"/>
    <n v="30"/>
    <n v="702457"/>
    <m/>
    <m/>
    <m/>
    <m/>
    <m/>
    <m/>
    <n v="1"/>
    <n v="1"/>
    <m/>
    <m/>
    <n v="228000"/>
    <s v="LINEA CONSUMO"/>
    <n v="0"/>
    <n v="2"/>
    <m/>
    <m/>
    <n v="5"/>
    <m/>
    <m/>
    <m/>
    <m/>
    <n v="1"/>
    <n v="7"/>
    <n v="2"/>
    <d v="2021-03-31T00:00:00"/>
    <s v="D"/>
    <s v="Consumo"/>
    <x v="1"/>
  </r>
  <r>
    <s v="C"/>
    <s v="*"/>
    <n v="144205"/>
    <n v="4"/>
    <n v="19028"/>
    <d v="2019-07-25T00:00:00"/>
    <d v="2022-08-15T00:00:00"/>
    <n v="0"/>
    <n v="1"/>
    <n v="19"/>
    <n v="30"/>
    <n v="2"/>
    <n v="21.02"/>
    <n v="23.168139"/>
    <n v="10000000"/>
    <n v="376853"/>
    <n v="5453741"/>
    <n v="7004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609"/>
    <d v="2020-07-01T00:00:00"/>
    <d v="2022-11-10T00:00:00"/>
    <n v="0"/>
    <n v="1"/>
    <n v="8"/>
    <n v="30"/>
    <n v="2"/>
    <n v="23.28"/>
    <n v="25.931840999999999"/>
    <n v="4430466"/>
    <n v="206571"/>
    <n v="3397381"/>
    <n v="36733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60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21179"/>
    <d v="2021-01-13T00:00:00"/>
    <d v="2022-09-30T00:00:00"/>
    <n v="0"/>
    <n v="1"/>
    <n v="2"/>
    <n v="30"/>
    <n v="2"/>
    <n v="22.619997999999999"/>
    <n v="25.118919999999999"/>
    <n v="2500000"/>
    <n v="151200"/>
    <n v="2286820"/>
    <n v="287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53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664"/>
    <d v="2019-12-23T00:00:00"/>
    <d v="2022-01-16T00:00:00"/>
    <n v="0"/>
    <n v="1"/>
    <n v="15"/>
    <n v="30"/>
    <n v="2"/>
    <n v="23.35"/>
    <n v="26.018343000000002"/>
    <n v="3000000"/>
    <n v="157642"/>
    <n v="1228722"/>
    <n v="119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8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682"/>
    <d v="2020-10-08T00:00:00"/>
    <d v="2024-08-30T00:00:00"/>
    <n v="30"/>
    <n v="1"/>
    <n v="3"/>
    <n v="30"/>
    <n v="2"/>
    <n v="17.420000000000002"/>
    <n v="18.880393000000002"/>
    <n v="19900000"/>
    <n v="596026"/>
    <n v="18651541"/>
    <n v="270695"/>
    <n v="0"/>
    <n v="0"/>
    <m/>
    <n v="0"/>
    <n v="0"/>
    <n v="0"/>
    <m/>
    <m/>
    <d v="2021-03-23T00:00:00"/>
    <n v="1"/>
    <s v="O"/>
    <n v="1"/>
    <n v="30"/>
    <n v="332509"/>
    <m/>
    <m/>
    <m/>
    <m/>
    <m/>
    <m/>
    <n v="1"/>
    <n v="1"/>
    <m/>
    <m/>
    <n v="10120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8650"/>
    <d v="2019-05-08T00:00:00"/>
    <d v="2021-05-10T00:00:00"/>
    <n v="20"/>
    <n v="1"/>
    <n v="21"/>
    <n v="30"/>
    <n v="2"/>
    <n v="23.37"/>
    <n v="26.043067000000001"/>
    <n v="5300000"/>
    <n v="278553"/>
    <n v="804142"/>
    <n v="25481"/>
    <n v="0"/>
    <n v="0"/>
    <m/>
    <n v="0"/>
    <n v="0"/>
    <n v="0"/>
    <m/>
    <m/>
    <d v="2021-03-08T00:00:00"/>
    <n v="1"/>
    <s v="O"/>
    <n v="1"/>
    <n v="30"/>
    <n v="262898"/>
    <m/>
    <m/>
    <m/>
    <m/>
    <m/>
    <m/>
    <n v="1"/>
    <n v="1"/>
    <m/>
    <m/>
    <n v="17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691"/>
    <d v="2019-05-16T00:00:00"/>
    <d v="2021-04-05T00:00:00"/>
    <n v="0"/>
    <n v="1"/>
    <n v="21"/>
    <n v="30"/>
    <n v="2"/>
    <n v="23.37"/>
    <n v="26.043067000000001"/>
    <n v="3300000"/>
    <n v="185855"/>
    <n v="154918"/>
    <n v="7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97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852"/>
    <d v="2020-01-30T00:00:00"/>
    <d v="2024-08-10T00:00:00"/>
    <n v="0"/>
    <n v="1"/>
    <n v="14"/>
    <n v="30"/>
    <n v="2"/>
    <n v="17.38"/>
    <n v="18.83353"/>
    <n v="18000000"/>
    <n v="482794"/>
    <n v="14462135"/>
    <n v="13265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69000"/>
    <s v="LINEA CONSUMO"/>
    <n v="0"/>
    <n v="0"/>
    <m/>
    <m/>
    <n v="5"/>
    <m/>
    <m/>
    <m/>
    <m/>
    <n v="1"/>
    <n v="7"/>
    <n v="2"/>
    <d v="2021-03-31T00:00:00"/>
    <s v="A"/>
    <s v="Consumo"/>
    <x v="4"/>
  </r>
  <r>
    <s v="C"/>
    <s v="*"/>
    <n v="144105"/>
    <n v="4"/>
    <n v="21366"/>
    <d v="2021-02-26T00:00:00"/>
    <d v="2024-07-15T00:00:00"/>
    <n v="0"/>
    <n v="1"/>
    <n v="0"/>
    <n v="30"/>
    <n v="2"/>
    <n v="22.619997999999999"/>
    <n v="25.118919999999999"/>
    <n v="10500000"/>
    <n v="376136"/>
    <n v="10500000"/>
    <n v="989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82000"/>
    <s v="LINEA CONSUMO"/>
    <n v="0"/>
    <n v="0"/>
    <n v="1"/>
    <s v="VARIOS  - -"/>
    <n v="5"/>
    <m/>
    <m/>
    <m/>
    <m/>
    <n v="1"/>
    <n v="7"/>
    <n v="2"/>
    <d v="2021-03-31T00:00:00"/>
    <s v="A"/>
    <s v="Consumo"/>
    <x v="4"/>
  </r>
  <r>
    <s v="C"/>
    <s v="*"/>
    <n v="144205"/>
    <n v="4"/>
    <n v="19601"/>
    <d v="2020-07-01T00:00:00"/>
    <d v="2023-05-10T00:00:00"/>
    <n v="20"/>
    <n v="1"/>
    <n v="7"/>
    <n v="30"/>
    <n v="2"/>
    <n v="17.28"/>
    <n v="18.716446000000001"/>
    <n v="14353611"/>
    <n v="536883"/>
    <n v="11939993"/>
    <n v="283962"/>
    <n v="0"/>
    <n v="0"/>
    <m/>
    <n v="0"/>
    <n v="0"/>
    <n v="0"/>
    <m/>
    <m/>
    <d v="2021-03-10T00:00:00"/>
    <n v="1"/>
    <s v="O"/>
    <n v="1"/>
    <n v="30"/>
    <n v="364961"/>
    <m/>
    <m/>
    <m/>
    <m/>
    <m/>
    <m/>
    <n v="1"/>
    <n v="1"/>
    <m/>
    <m/>
    <n v="24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18606"/>
    <d v="2019-04-30T00:00:00"/>
    <d v="2022-12-15T00:00:00"/>
    <n v="15"/>
    <n v="1"/>
    <n v="21"/>
    <n v="30"/>
    <n v="2"/>
    <n v="21.08"/>
    <n v="23.240787000000001"/>
    <n v="13000000"/>
    <n v="433275"/>
    <n v="7849853"/>
    <n v="205292"/>
    <n v="0"/>
    <n v="0"/>
    <m/>
    <n v="0"/>
    <n v="0"/>
    <n v="0"/>
    <m/>
    <m/>
    <d v="2021-02-27T00:00:00"/>
    <n v="1"/>
    <s v="O"/>
    <n v="1"/>
    <n v="30"/>
    <n v="295398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324"/>
    <d v="2021-02-17T00:00:00"/>
    <d v="2023-07-15T00:00:00"/>
    <n v="0"/>
    <n v="1"/>
    <n v="1"/>
    <n v="30"/>
    <n v="2"/>
    <n v="22.619997999999999"/>
    <n v="25.118919999999999"/>
    <n v="3300000"/>
    <n v="152765"/>
    <n v="3151148"/>
    <n v="25740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303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287"/>
    <d v="2019-02-27T00:00:00"/>
    <d v="2022-05-10T00:00:00"/>
    <n v="0"/>
    <n v="1"/>
    <n v="28"/>
    <n v="30"/>
    <n v="2"/>
    <n v="21.03"/>
    <n v="23.180243999999998"/>
    <n v="16000000"/>
    <n v="580247"/>
    <n v="5261395"/>
    <n v="6148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1758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435"/>
    <d v="2019-10-28T00:00:00"/>
    <d v="2022-08-15T00:00:00"/>
    <n v="0"/>
    <n v="1"/>
    <n v="16"/>
    <n v="30"/>
    <n v="2"/>
    <n v="20.93"/>
    <n v="23.059239999999999"/>
    <n v="29900000"/>
    <n v="1199357"/>
    <n v="17413584"/>
    <n v="19235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040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105"/>
    <n v="4"/>
    <n v="19335"/>
    <d v="2019-09-30T00:00:00"/>
    <d v="2022-04-01T00:00:00"/>
    <n v="0"/>
    <n v="1"/>
    <n v="17"/>
    <n v="30"/>
    <n v="2"/>
    <n v="20.94"/>
    <n v="23.071335999999999"/>
    <n v="5000000"/>
    <n v="215498"/>
    <n v="2485233"/>
    <n v="375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817447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1"/>
  </r>
  <r>
    <s v="C"/>
    <s v="*"/>
    <n v="144205"/>
    <n v="4"/>
    <n v="550003119"/>
    <d v="2020-09-16T00:00:00"/>
    <d v="2022-01-17T00:00:00"/>
    <n v="0"/>
    <n v="1"/>
    <n v="6"/>
    <n v="30"/>
    <n v="2"/>
    <n v="23.432207999999999"/>
    <n v="26.12"/>
    <n v="2000000"/>
    <n v="147320"/>
    <n v="1321143"/>
    <n v="860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434553"/>
    <s v="LINEA CONSUMO"/>
    <n v="0"/>
    <n v="0"/>
    <m/>
    <m/>
    <n v="5"/>
    <m/>
    <m/>
    <m/>
    <m/>
    <n v="2"/>
    <n v="7"/>
    <n v="2"/>
    <d v="2021-03-31T00:00:00"/>
    <s v="A"/>
    <s v="Consumo"/>
    <x v="1"/>
  </r>
  <r>
    <s v="C"/>
    <s v="*"/>
    <n v="144205"/>
    <n v="4"/>
    <n v="20627"/>
    <d v="2020-09-24T00:00:00"/>
    <d v="2023-10-15T00:00:00"/>
    <n v="0"/>
    <n v="1"/>
    <n v="5"/>
    <n v="30"/>
    <n v="2"/>
    <n v="21.02"/>
    <n v="23.168139"/>
    <n v="11000000"/>
    <n v="414539"/>
    <n v="9851172"/>
    <n v="854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03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25"/>
    <n v="2"/>
    <n v="15900"/>
    <d v="2017-10-31T00:00:00"/>
    <d v="2020-11-05T00:00:00"/>
    <n v="505"/>
    <n v="2"/>
    <n v="18"/>
    <n v="30"/>
    <n v="2"/>
    <n v="18.000001000000001"/>
    <n v="19.561817999999999"/>
    <n v="3809256"/>
    <n v="634876"/>
    <n v="1446366"/>
    <n v="80826"/>
    <n v="0"/>
    <n v="0"/>
    <m/>
    <n v="1446366"/>
    <n v="80826"/>
    <n v="489815"/>
    <m/>
    <m/>
    <d v="2021-03-23T00:00:00"/>
    <n v="1"/>
    <s v="O"/>
    <n v="1"/>
    <n v="180"/>
    <n v="1446366"/>
    <m/>
    <m/>
    <m/>
    <m/>
    <m/>
    <m/>
    <n v="1"/>
    <n v="1"/>
    <n v="43039"/>
    <s v="E"/>
    <n v="28000"/>
    <s v="LINEA CONSUMO"/>
    <n v="1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8434"/>
    <d v="2020-07-01T00:00:00"/>
    <d v="2023-02-05T00:00:00"/>
    <n v="0"/>
    <n v="1"/>
    <n v="8"/>
    <n v="30"/>
    <n v="2"/>
    <n v="21.12"/>
    <n v="23.289241000000001"/>
    <n v="12665405"/>
    <n v="533600"/>
    <n v="10020195"/>
    <n v="1469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6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214"/>
    <d v="2020-06-12T00:00:00"/>
    <d v="2022-03-05T00:00:00"/>
    <n v="0"/>
    <n v="1"/>
    <n v="17"/>
    <n v="30"/>
    <n v="2"/>
    <n v="17.420000000000002"/>
    <n v="18.880393000000002"/>
    <n v="2100000"/>
    <n v="121734"/>
    <n v="317503"/>
    <n v="400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954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982"/>
    <d v="2020-11-27T00:00:00"/>
    <d v="2022-08-15T00:00:00"/>
    <n v="0"/>
    <n v="1"/>
    <n v="3"/>
    <n v="30"/>
    <n v="2"/>
    <n v="17.420000000000002"/>
    <n v="18.880393000000002"/>
    <n v="2000000"/>
    <n v="115937"/>
    <n v="1721417"/>
    <n v="2415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1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5083"/>
    <d v="2020-07-01T00:00:00"/>
    <d v="2021-09-26T00:00:00"/>
    <n v="0"/>
    <n v="1"/>
    <n v="7"/>
    <n v="30"/>
    <n v="2"/>
    <n v="22.14"/>
    <n v="24.530735"/>
    <n v="4638521"/>
    <n v="378984"/>
    <n v="2467457"/>
    <n v="4963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19328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9487"/>
    <d v="2020-07-01T00:00:00"/>
    <d v="2022-09-09T00:00:00"/>
    <n v="0"/>
    <n v="1"/>
    <n v="8"/>
    <n v="30"/>
    <n v="2"/>
    <n v="13.33"/>
    <n v="14.175330000000001"/>
    <n v="4425104"/>
    <n v="196893"/>
    <n v="3196218"/>
    <n v="2474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545717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8443"/>
    <d v="2020-07-01T00:00:00"/>
    <d v="2021-11-05T00:00:00"/>
    <n v="25"/>
    <n v="1"/>
    <n v="7"/>
    <n v="30"/>
    <n v="2"/>
    <n v="21.12"/>
    <n v="23.289241000000001"/>
    <n v="3781593"/>
    <n v="273248"/>
    <n v="2256074"/>
    <n v="57094"/>
    <n v="0"/>
    <n v="0"/>
    <m/>
    <n v="0"/>
    <n v="0"/>
    <n v="0"/>
    <m/>
    <m/>
    <d v="2021-03-17T00:00:00"/>
    <n v="1"/>
    <s v="O"/>
    <n v="1"/>
    <n v="30"/>
    <n v="233535"/>
    <m/>
    <m/>
    <m/>
    <m/>
    <m/>
    <m/>
    <n v="1"/>
    <n v="1"/>
    <m/>
    <m/>
    <n v="83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25"/>
    <n v="2"/>
    <n v="16472"/>
    <d v="2018-02-28T00:00:00"/>
    <d v="2020-08-28T00:00:00"/>
    <n v="360"/>
    <n v="1"/>
    <n v="24"/>
    <n v="30"/>
    <n v="2"/>
    <n v="16.8"/>
    <n v="18.155913000000002"/>
    <n v="17228000"/>
    <n v="707232"/>
    <n v="3639685"/>
    <n v="350588"/>
    <n v="0"/>
    <n v="0"/>
    <m/>
    <n v="1819843"/>
    <n v="350588"/>
    <n v="953751"/>
    <m/>
    <m/>
    <d v="2021-03-04T00:00:00"/>
    <n v="1"/>
    <s v="O"/>
    <n v="1"/>
    <n v="30"/>
    <n v="3639685"/>
    <m/>
    <m/>
    <m/>
    <m/>
    <m/>
    <m/>
    <n v="1"/>
    <n v="1"/>
    <n v="43159"/>
    <s v="D"/>
    <n v="101625"/>
    <s v="LINEA CONSUMO"/>
    <n v="1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21024"/>
    <d v="2020-12-03T00:00:00"/>
    <d v="2022-01-15T00:00:00"/>
    <n v="0"/>
    <n v="1"/>
    <n v="3"/>
    <n v="30"/>
    <n v="2"/>
    <n v="11.42"/>
    <n v="12.037115999999999"/>
    <n v="1150000"/>
    <n v="94466"/>
    <n v="892590"/>
    <n v="76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60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7711"/>
    <d v="2018-10-31T00:00:00"/>
    <d v="2024-03-31T00:00:00"/>
    <n v="390"/>
    <n v="1"/>
    <n v="15"/>
    <n v="30"/>
    <n v="2"/>
    <n v="20.97"/>
    <n v="23.107628999999999"/>
    <n v="16700000"/>
    <n v="431901"/>
    <n v="14321443"/>
    <n v="748518"/>
    <n v="0"/>
    <n v="0"/>
    <m/>
    <n v="14321443"/>
    <n v="748518"/>
    <n v="2790505"/>
    <m/>
    <m/>
    <d v="2020-03-31T00:00:00"/>
    <n v="1"/>
    <s v="O"/>
    <n v="1"/>
    <n v="30"/>
    <n v="2852913"/>
    <m/>
    <m/>
    <m/>
    <m/>
    <m/>
    <m/>
    <n v="1"/>
    <n v="1"/>
    <m/>
    <m/>
    <n v="131800"/>
    <s v="LINEA CONSUMO"/>
    <n v="0"/>
    <n v="2"/>
    <m/>
    <m/>
    <n v="5"/>
    <m/>
    <m/>
    <m/>
    <m/>
    <n v="1"/>
    <n v="7"/>
    <n v="2"/>
    <d v="2021-03-31T00:00:00"/>
    <s v="E"/>
    <s v="Consumo"/>
    <x v="4"/>
  </r>
  <r>
    <s v="C"/>
    <s v="*"/>
    <n v="144205"/>
    <n v="4"/>
    <n v="21014"/>
    <d v="2020-11-30T00:00:00"/>
    <d v="2022-02-01T00:00:00"/>
    <n v="0"/>
    <n v="1"/>
    <n v="3"/>
    <n v="30"/>
    <n v="2"/>
    <n v="11.42"/>
    <n v="12.037115999999999"/>
    <n v="1000000"/>
    <n v="76631"/>
    <n v="796735"/>
    <n v="7113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3335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466"/>
    <d v="2020-07-01T00:00:00"/>
    <d v="2022-12-09T00:00:00"/>
    <n v="0"/>
    <n v="1"/>
    <n v="8"/>
    <n v="30"/>
    <n v="2"/>
    <n v="13.33"/>
    <n v="14.175330000000001"/>
    <n v="6621999"/>
    <n v="268351"/>
    <n v="4978001"/>
    <n v="3317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166483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3"/>
    <n v="20500"/>
    <d v="2020-08-21T00:00:00"/>
    <d v="2023-10-21T00:00:00"/>
    <n v="0"/>
    <n v="1"/>
    <n v="7"/>
    <n v="30"/>
    <n v="2"/>
    <n v="21.02"/>
    <n v="23.168139"/>
    <n v="9800000"/>
    <n v="355350"/>
    <n v="8308425"/>
    <n v="3395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64"/>
    <s v="A"/>
    <n v="1946892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25"/>
    <n v="4"/>
    <n v="16584"/>
    <d v="2018-03-23T00:00:00"/>
    <d v="2020-02-23T00:00:00"/>
    <n v="487"/>
    <n v="1"/>
    <n v="19"/>
    <n v="30"/>
    <n v="2"/>
    <n v="22.99"/>
    <n v="25.574055000000001"/>
    <n v="4000000"/>
    <n v="216669"/>
    <n v="653298"/>
    <n v="37058"/>
    <n v="0"/>
    <n v="0"/>
    <m/>
    <n v="653298"/>
    <n v="37058"/>
    <n v="273304"/>
    <m/>
    <m/>
    <d v="2020-12-02T00:00:00"/>
    <n v="1"/>
    <s v="O"/>
    <n v="1"/>
    <n v="30"/>
    <n v="653298"/>
    <m/>
    <m/>
    <m/>
    <m/>
    <m/>
    <m/>
    <n v="1"/>
    <n v="1"/>
    <m/>
    <m/>
    <n v="581000"/>
    <s v="LINEA CONSUMO"/>
    <n v="0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17245"/>
    <d v="2020-07-01T00:00:00"/>
    <d v="2024-03-15T00:00:00"/>
    <n v="15"/>
    <n v="1"/>
    <n v="7"/>
    <n v="30"/>
    <n v="2"/>
    <n v="20.150001"/>
    <n v="22.119140999999999"/>
    <n v="8340084"/>
    <n v="269632"/>
    <n v="7385970"/>
    <n v="183537"/>
    <n v="0"/>
    <n v="0"/>
    <m/>
    <n v="0"/>
    <n v="0"/>
    <n v="0"/>
    <m/>
    <m/>
    <d v="2021-03-31T00:00:00"/>
    <n v="1"/>
    <s v="O"/>
    <n v="1"/>
    <n v="30"/>
    <n v="145594"/>
    <m/>
    <m/>
    <m/>
    <m/>
    <m/>
    <m/>
    <n v="1"/>
    <n v="1"/>
    <m/>
    <m/>
    <n v="82132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25"/>
    <n v="4"/>
    <n v="18645"/>
    <d v="2019-05-08T00:00:00"/>
    <d v="2020-11-14T00:00:00"/>
    <n v="556"/>
    <n v="1"/>
    <n v="3"/>
    <n v="30"/>
    <n v="2"/>
    <n v="23.37"/>
    <n v="26.043067000000001"/>
    <n v="3000000"/>
    <n v="199184"/>
    <n v="2569446"/>
    <n v="146639"/>
    <n v="0"/>
    <n v="0"/>
    <m/>
    <n v="2569446"/>
    <n v="146639"/>
    <n v="841160"/>
    <m/>
    <m/>
    <d v="2019-09-09T00:00:00"/>
    <n v="1"/>
    <s v="O"/>
    <n v="1"/>
    <n v="30"/>
    <n v="2569446"/>
    <m/>
    <m/>
    <m/>
    <m/>
    <m/>
    <m/>
    <n v="1"/>
    <n v="1"/>
    <m/>
    <m/>
    <n v="751000"/>
    <s v="LINEA CONSUMO"/>
    <n v="0"/>
    <n v="2"/>
    <m/>
    <m/>
    <n v="5"/>
    <m/>
    <m/>
    <m/>
    <m/>
    <n v="1"/>
    <n v="7"/>
    <n v="2"/>
    <d v="2021-03-31T00:00:00"/>
    <s v="E"/>
    <s v="Consumo"/>
    <x v="0"/>
  </r>
  <r>
    <s v="C"/>
    <s v="*"/>
    <n v="144205"/>
    <n v="4"/>
    <n v="19718"/>
    <d v="2020-07-01T00:00:00"/>
    <d v="2023-05-15T00:00:00"/>
    <n v="0"/>
    <n v="1"/>
    <n v="8"/>
    <n v="30"/>
    <n v="2"/>
    <n v="20.95"/>
    <n v="23.083431999999998"/>
    <n v="9472888"/>
    <n v="371793"/>
    <n v="7717088"/>
    <n v="6730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9247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20445"/>
    <d v="2020-08-13T00:00:00"/>
    <d v="2023-12-30T00:00:00"/>
    <n v="30"/>
    <n v="1"/>
    <n v="5"/>
    <n v="30"/>
    <n v="2"/>
    <n v="19.32"/>
    <n v="21.126010999999998"/>
    <n v="5000000"/>
    <n v="170510"/>
    <n v="4528153"/>
    <n v="124260"/>
    <n v="0"/>
    <n v="0"/>
    <m/>
    <n v="0"/>
    <n v="0"/>
    <n v="0"/>
    <m/>
    <m/>
    <d v="2021-02-09T00:00:00"/>
    <n v="1"/>
    <s v="O"/>
    <n v="1"/>
    <n v="30"/>
    <n v="189500"/>
    <m/>
    <m/>
    <m/>
    <m/>
    <m/>
    <m/>
    <n v="1"/>
    <n v="1"/>
    <m/>
    <m/>
    <n v="855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0284"/>
    <d v="2020-06-30T00:00:00"/>
    <d v="2022-06-30T00:00:00"/>
    <n v="0"/>
    <n v="1"/>
    <n v="9"/>
    <n v="30"/>
    <n v="2"/>
    <n v="23.42"/>
    <n v="26.104899"/>
    <n v="4500000"/>
    <n v="236619"/>
    <n v="3012715"/>
    <n v="3332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581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583"/>
    <d v="2020-07-01T00:00:00"/>
    <d v="2024-02-15T00:00:00"/>
    <n v="0"/>
    <n v="1"/>
    <n v="8"/>
    <n v="30"/>
    <n v="2"/>
    <n v="20.88"/>
    <n v="22.998778999999999"/>
    <n v="23879820"/>
    <n v="793368"/>
    <n v="20601486"/>
    <n v="2389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6849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3"/>
    <n v="21228"/>
    <d v="2021-01-21T00:00:00"/>
    <d v="2023-01-30T00:00:00"/>
    <n v="0"/>
    <n v="1"/>
    <n v="2"/>
    <n v="30"/>
    <n v="2"/>
    <n v="21.02"/>
    <n v="23.168139"/>
    <n v="6000000"/>
    <n v="308373"/>
    <n v="55876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17"/>
    <s v="A"/>
    <n v="714000"/>
    <s v="LINEA CONSUMO"/>
    <n v="1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745"/>
    <d v="2020-01-02T00:00:00"/>
    <d v="2022-01-15T00:00:00"/>
    <n v="0"/>
    <n v="1"/>
    <n v="14"/>
    <n v="30"/>
    <n v="2"/>
    <n v="23.35"/>
    <n v="26.018343000000002"/>
    <n v="3000000"/>
    <n v="157642"/>
    <n v="1418915"/>
    <n v="138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398"/>
    <d v="2020-07-01T00:00:00"/>
    <d v="2022-09-05T00:00:00"/>
    <n v="0"/>
    <n v="1"/>
    <n v="8"/>
    <n v="30"/>
    <n v="2"/>
    <n v="17.52"/>
    <n v="18.997626"/>
    <n v="13588615"/>
    <n v="631858"/>
    <n v="9938431"/>
    <n v="119549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3344363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3"/>
    <n v="20025"/>
    <d v="2020-07-01T00:00:00"/>
    <d v="2026-06-15T00:00:00"/>
    <n v="0"/>
    <n v="1"/>
    <n v="7"/>
    <n v="30"/>
    <n v="2"/>
    <n v="20.92"/>
    <n v="23.047146000000001"/>
    <n v="29689033"/>
    <n v="732224"/>
    <n v="28105612"/>
    <n v="55416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13"/>
    <s v="A"/>
    <n v="0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4220"/>
    <n v="4"/>
    <n v="19285"/>
    <d v="2020-07-01T00:00:00"/>
    <d v="2022-01-05T00:00:00"/>
    <n v="175"/>
    <n v="1"/>
    <n v="2"/>
    <n v="30"/>
    <n v="2"/>
    <n v="23.34"/>
    <n v="26.005981999999999"/>
    <n v="3274512"/>
    <n v="217362"/>
    <n v="2964177"/>
    <n v="131321"/>
    <n v="0"/>
    <n v="0"/>
    <m/>
    <n v="592835"/>
    <n v="131321"/>
    <n v="219969"/>
    <m/>
    <m/>
    <d v="2020-11-04T00:00:00"/>
    <n v="1"/>
    <s v="O"/>
    <n v="1"/>
    <n v="30"/>
    <n v="1006074"/>
    <m/>
    <m/>
    <m/>
    <m/>
    <m/>
    <m/>
    <n v="1"/>
    <n v="1"/>
    <m/>
    <m/>
    <n v="748000"/>
    <s v="LINEA CONSUMO"/>
    <n v="0"/>
    <n v="2"/>
    <m/>
    <m/>
    <n v="1"/>
    <n v="2"/>
    <n v="44013"/>
    <s v="A"/>
    <m/>
    <n v="1"/>
    <n v="7"/>
    <n v="2"/>
    <d v="2021-03-31T00:00:00"/>
    <s v="D"/>
    <s v="Consumo"/>
    <x v="0"/>
  </r>
  <r>
    <s v="C"/>
    <s v="*"/>
    <n v="144205"/>
    <n v="4"/>
    <n v="20442"/>
    <d v="2020-08-12T00:00:00"/>
    <d v="2023-08-30T00:00:00"/>
    <n v="0"/>
    <n v="1"/>
    <n v="7"/>
    <n v="30"/>
    <n v="2"/>
    <n v="11.42"/>
    <n v="12.037115999999999"/>
    <n v="6500000"/>
    <n v="214097"/>
    <n v="5392447"/>
    <n v="855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6506122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917"/>
    <d v="2019-07-09T00:00:00"/>
    <d v="2021-10-14T00:00:00"/>
    <n v="0"/>
    <n v="1"/>
    <n v="20"/>
    <n v="30"/>
    <n v="2"/>
    <n v="11.42"/>
    <n v="12.037115999999999"/>
    <n v="6850000"/>
    <n v="288891"/>
    <n v="1935529"/>
    <n v="1289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389674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9962"/>
    <d v="2020-02-27T00:00:00"/>
    <d v="2022-02-28T00:00:00"/>
    <n v="0"/>
    <n v="1"/>
    <n v="13"/>
    <n v="30"/>
    <n v="2"/>
    <n v="21.07"/>
    <n v="23.228676"/>
    <n v="3000000"/>
    <n v="154260"/>
    <n v="1481917"/>
    <n v="1820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983499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195"/>
    <d v="2020-06-09T00:00:00"/>
    <d v="2024-06-09T00:00:00"/>
    <n v="0"/>
    <n v="1"/>
    <n v="9"/>
    <n v="30"/>
    <n v="2"/>
    <n v="21.02"/>
    <n v="23.168139"/>
    <n v="29900000"/>
    <n v="926196"/>
    <n v="26005201"/>
    <n v="31886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3991"/>
    <s v="A"/>
    <n v="2241400"/>
    <s v="LINEA CONSUMO"/>
    <n v="1"/>
    <n v="0"/>
    <m/>
    <m/>
    <n v="5"/>
    <m/>
    <m/>
    <m/>
    <m/>
    <n v="1"/>
    <n v="7"/>
    <n v="2"/>
    <d v="2021-03-31T00:00:00"/>
    <s v="A"/>
    <s v="Consumo"/>
    <x v="5"/>
  </r>
  <r>
    <s v="C"/>
    <s v="*"/>
    <n v="141205"/>
    <n v="4"/>
    <n v="21424"/>
    <d v="2021-03-08T00:00:00"/>
    <d v="2031-03-08T00:00:00"/>
    <n v="0"/>
    <n v="1"/>
    <n v="0"/>
    <n v="30"/>
    <n v="2"/>
    <n v="19.529997999999999"/>
    <n v="21.376580000000001"/>
    <n v="120000000"/>
    <n v="2281797"/>
    <n v="120000000"/>
    <n v="1432200"/>
    <n v="0"/>
    <n v="120000000"/>
    <m/>
    <n v="0"/>
    <n v="0"/>
    <n v="0"/>
    <m/>
    <m/>
    <d v="2021-03-08T00:00:00"/>
    <n v="2"/>
    <s v="O"/>
    <n v="1"/>
    <n v="30"/>
    <n v="0"/>
    <m/>
    <m/>
    <m/>
    <m/>
    <m/>
    <m/>
    <n v="1"/>
    <n v="1"/>
    <m/>
    <m/>
    <n v="12177684"/>
    <s v="LINEA CONSUMO"/>
    <n v="0"/>
    <n v="0"/>
    <m/>
    <m/>
    <n v="5"/>
    <m/>
    <m/>
    <m/>
    <m/>
    <n v="1"/>
    <n v="7"/>
    <n v="2"/>
    <d v="2021-03-31T00:00:00"/>
    <s v="A"/>
    <s v="Consumo"/>
    <x v="6"/>
  </r>
  <r>
    <s v="C"/>
    <s v="*"/>
    <n v="144205"/>
    <n v="4"/>
    <n v="21130"/>
    <d v="2020-12-29T00:00:00"/>
    <d v="2024-05-03T00:00:00"/>
    <n v="0"/>
    <n v="1"/>
    <n v="3"/>
    <n v="30"/>
    <n v="2"/>
    <n v="19.32"/>
    <n v="21.126010999999998"/>
    <n v="5000000"/>
    <n v="170510"/>
    <n v="4714343"/>
    <n v="253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66159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241"/>
    <d v="2021-01-25T00:00:00"/>
    <d v="2022-05-30T00:00:00"/>
    <n v="0"/>
    <n v="1"/>
    <n v="3"/>
    <n v="30"/>
    <n v="2"/>
    <n v="11.420004"/>
    <n v="12.03712"/>
    <n v="1800000"/>
    <n v="121816"/>
    <n v="1465454"/>
    <n v="46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486841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2"/>
    <n v="15879"/>
    <d v="2017-10-30T00:00:00"/>
    <d v="2027-11-20T00:00:00"/>
    <n v="310"/>
    <n v="2"/>
    <n v="24"/>
    <n v="30"/>
    <n v="2"/>
    <n v="12.000000999999999"/>
    <n v="12.682504"/>
    <n v="24918064"/>
    <n v="1245903"/>
    <n v="19511576"/>
    <n v="2051340"/>
    <n v="0"/>
    <n v="0"/>
    <m/>
    <n v="9755788"/>
    <n v="2051340"/>
    <n v="3641186"/>
    <m/>
    <m/>
    <d v="2021-03-15T00:00:00"/>
    <n v="1"/>
    <s v="O"/>
    <n v="1"/>
    <n v="180"/>
    <n v="2068930"/>
    <m/>
    <m/>
    <m/>
    <m/>
    <m/>
    <m/>
    <n v="1"/>
    <n v="1"/>
    <n v="43038"/>
    <s v="C"/>
    <n v="311000"/>
    <s v="LINEA CONSUMO"/>
    <n v="1"/>
    <n v="2"/>
    <m/>
    <m/>
    <n v="5"/>
    <m/>
    <m/>
    <m/>
    <m/>
    <n v="1"/>
    <n v="7"/>
    <n v="2"/>
    <d v="2021-03-31T00:00:00"/>
    <s v="E"/>
    <s v="Consumo"/>
    <x v="3"/>
  </r>
  <r>
    <s v="C"/>
    <s v="*"/>
    <n v="144205"/>
    <n v="4"/>
    <n v="18974"/>
    <d v="2020-07-01T00:00:00"/>
    <d v="2023-12-15T00:00:00"/>
    <n v="0"/>
    <n v="1"/>
    <n v="9"/>
    <n v="30"/>
    <n v="2"/>
    <n v="23.42"/>
    <n v="26.104899"/>
    <n v="26629611"/>
    <n v="949649"/>
    <n v="22085417"/>
    <n v="2155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964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</r>
  <r>
    <s v="C"/>
    <s v="*"/>
    <n v="144205"/>
    <n v="4"/>
    <n v="20789"/>
    <d v="2020-10-22T00:00:00"/>
    <d v="2022-02-05T00:00:00"/>
    <n v="0"/>
    <n v="1"/>
    <n v="5"/>
    <n v="30"/>
    <n v="2"/>
    <n v="11.42"/>
    <n v="12.037115999999999"/>
    <n v="1748000"/>
    <n v="125601"/>
    <n v="118809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97148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8949"/>
    <d v="2020-07-01T00:00:00"/>
    <d v="2022-09-10T00:00:00"/>
    <n v="0"/>
    <n v="1"/>
    <n v="8"/>
    <n v="30"/>
    <n v="2"/>
    <n v="17.420000000000002"/>
    <n v="18.880393000000002"/>
    <n v="6176382"/>
    <n v="286897"/>
    <n v="4514342"/>
    <n v="43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06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7668"/>
    <d v="2018-10-24T00:00:00"/>
    <d v="2021-07-10T00:00:00"/>
    <n v="0"/>
    <n v="1"/>
    <n v="28"/>
    <n v="30"/>
    <n v="2"/>
    <n v="11.37"/>
    <n v="11.981638"/>
    <n v="11000000"/>
    <n v="400106"/>
    <n v="1563204"/>
    <n v="98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11425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1060"/>
    <d v="2020-12-14T00:00:00"/>
    <d v="2022-06-30T00:00:00"/>
    <n v="0"/>
    <n v="1"/>
    <n v="2"/>
    <n v="30"/>
    <n v="2"/>
    <n v="21.02"/>
    <n v="23.168139"/>
    <n v="2000000"/>
    <n v="130509"/>
    <n v="1807376"/>
    <n v="3124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120641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2"/>
    <n v="15836"/>
    <d v="2017-10-25T00:00:00"/>
    <d v="2027-10-25T00:00:00"/>
    <n v="515"/>
    <n v="2"/>
    <n v="18"/>
    <n v="30"/>
    <n v="2"/>
    <n v="12.000000999999999"/>
    <n v="12.682504"/>
    <n v="29659101"/>
    <n v="1482955"/>
    <n v="25157012"/>
    <n v="2144521"/>
    <n v="0"/>
    <n v="0"/>
    <m/>
    <n v="25157012"/>
    <n v="2144521"/>
    <n v="8581184"/>
    <m/>
    <m/>
    <d v="2021-03-15T00:00:00"/>
    <n v="1"/>
    <s v="O"/>
    <n v="1"/>
    <n v="180"/>
    <n v="4395641"/>
    <m/>
    <m/>
    <m/>
    <m/>
    <m/>
    <m/>
    <n v="1"/>
    <n v="1"/>
    <n v="43033"/>
    <s v="C"/>
    <n v="573500"/>
    <s v="LINEA CONSUMO"/>
    <n v="1"/>
    <n v="2"/>
    <m/>
    <m/>
    <n v="5"/>
    <m/>
    <m/>
    <m/>
    <m/>
    <n v="1"/>
    <n v="7"/>
    <n v="2"/>
    <d v="2021-03-31T00:00:00"/>
    <s v="E"/>
    <s v="Consumo"/>
    <x v="5"/>
  </r>
  <r>
    <s v="C"/>
    <s v="*"/>
    <n v="144205"/>
    <n v="4"/>
    <n v="19517"/>
    <d v="2019-11-15T00:00:00"/>
    <d v="2022-09-10T00:00:00"/>
    <n v="0"/>
    <n v="1"/>
    <n v="16"/>
    <n v="30"/>
    <n v="2"/>
    <n v="20.88"/>
    <n v="22.998778999999999"/>
    <n v="8000000"/>
    <n v="320695"/>
    <n v="4458250"/>
    <n v="6982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6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9556"/>
    <d v="2019-11-26T00:00:00"/>
    <d v="2021-12-15T00:00:00"/>
    <n v="0"/>
    <n v="1"/>
    <n v="20"/>
    <n v="30"/>
    <n v="2"/>
    <n v="11.28"/>
    <n v="11.881841"/>
    <n v="2000000"/>
    <n v="93476"/>
    <n v="309505"/>
    <n v="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538809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25"/>
    <n v="4"/>
    <n v="18197"/>
    <d v="2020-07-01T00:00:00"/>
    <d v="2025-10-08T00:00:00"/>
    <n v="232"/>
    <n v="1"/>
    <n v="0"/>
    <n v="30"/>
    <n v="2"/>
    <n v="21.03"/>
    <n v="23.180243999999998"/>
    <n v="7901101"/>
    <n v="208128"/>
    <n v="7901101"/>
    <n v="416008"/>
    <n v="0"/>
    <n v="0"/>
    <m/>
    <n v="3950551"/>
    <n v="416008"/>
    <n v="797768"/>
    <m/>
    <m/>
    <d v="2020-07-08T00:00:00"/>
    <n v="1"/>
    <s v="O"/>
    <n v="1"/>
    <n v="30"/>
    <n v="592686"/>
    <m/>
    <m/>
    <m/>
    <m/>
    <m/>
    <m/>
    <n v="1"/>
    <n v="1"/>
    <m/>
    <m/>
    <n v="1356000"/>
    <s v="LINEA CONSUMO"/>
    <n v="0"/>
    <n v="2"/>
    <m/>
    <m/>
    <n v="1"/>
    <n v="2"/>
    <n v="44013"/>
    <s v="A"/>
    <m/>
    <n v="1"/>
    <n v="7"/>
    <n v="2"/>
    <d v="2021-03-31T00:00:00"/>
    <s v="E"/>
    <s v="Consumo"/>
    <x v="2"/>
  </r>
  <r>
    <s v="C"/>
    <s v="*"/>
    <n v="144205"/>
    <n v="4"/>
    <n v="17865"/>
    <d v="2020-07-01T00:00:00"/>
    <d v="2022-05-05T00:00:00"/>
    <n v="25"/>
    <n v="1"/>
    <n v="7"/>
    <n v="30"/>
    <n v="2"/>
    <n v="20.9"/>
    <n v="23.022960000000001"/>
    <n v="11469903"/>
    <n v="632079"/>
    <n v="7999466"/>
    <n v="113100"/>
    <n v="0"/>
    <n v="0"/>
    <m/>
    <n v="0"/>
    <n v="0"/>
    <n v="0"/>
    <m/>
    <m/>
    <d v="2021-03-31T00:00:00"/>
    <n v="1"/>
    <s v="O"/>
    <n v="1"/>
    <n v="30"/>
    <n v="206378"/>
    <m/>
    <m/>
    <m/>
    <m/>
    <m/>
    <m/>
    <n v="1"/>
    <n v="1"/>
    <m/>
    <m/>
    <n v="578000"/>
    <s v="LINEA CONSUMO"/>
    <n v="0"/>
    <n v="2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7159"/>
    <d v="2018-07-19T00:00:00"/>
    <d v="2021-08-05T00:00:00"/>
    <n v="0"/>
    <n v="1"/>
    <n v="31"/>
    <n v="30"/>
    <n v="2"/>
    <n v="22.550001000000002"/>
    <n v="25.032988"/>
    <n v="15000000"/>
    <n v="577134"/>
    <n v="2696825"/>
    <n v="472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75028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21030"/>
    <d v="2020-12-04T00:00:00"/>
    <d v="2024-12-05T00:00:00"/>
    <n v="0"/>
    <n v="1"/>
    <n v="3"/>
    <n v="30"/>
    <n v="2"/>
    <n v="11.42"/>
    <n v="12.037115999999999"/>
    <n v="10000000"/>
    <n v="260500"/>
    <n v="9489719"/>
    <n v="8428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677818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982"/>
    <d v="2020-07-01T00:00:00"/>
    <d v="2022-12-05T00:00:00"/>
    <n v="0"/>
    <n v="1"/>
    <n v="8"/>
    <n v="30"/>
    <n v="2"/>
    <n v="23.42"/>
    <n v="26.104899"/>
    <n v="2567491"/>
    <n v="116778"/>
    <n v="1993659"/>
    <n v="3372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4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</r>
  <r>
    <s v="C"/>
    <s v="*"/>
    <n v="144205"/>
    <n v="4"/>
    <n v="17315"/>
    <d v="2020-07-01T00:00:00"/>
    <d v="2022-02-16T00:00:00"/>
    <n v="0"/>
    <n v="1"/>
    <n v="8"/>
    <n v="30"/>
    <n v="2"/>
    <n v="20.05"/>
    <n v="21.999092000000001"/>
    <n v="10781203"/>
    <n v="666945"/>
    <n v="6612685"/>
    <n v="7734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08191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</r>
  <r>
    <s v="C"/>
    <s v="*"/>
    <n v="144205"/>
    <n v="4"/>
    <n v="18329"/>
    <d v="2020-07-01T00:00:00"/>
    <d v="2022-02-15T00:00:00"/>
    <n v="0"/>
    <n v="1"/>
    <n v="8"/>
    <n v="30"/>
    <n v="2"/>
    <n v="17.52"/>
    <n v="18.997626"/>
    <n v="6634684"/>
    <n v="402390"/>
    <n v="4061881"/>
    <n v="2893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278829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05"/>
    <n v="4"/>
    <n v="19081"/>
    <d v="2019-08-14T00:00:00"/>
    <d v="2022-09-02T00:00:00"/>
    <n v="0"/>
    <n v="1"/>
    <n v="18"/>
    <n v="30"/>
    <n v="2"/>
    <n v="11.41"/>
    <n v="12.026018000000001"/>
    <n v="5198000"/>
    <n v="171187"/>
    <n v="2806005"/>
    <n v="248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6395748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05"/>
    <n v="4"/>
    <n v="18296"/>
    <d v="2019-02-28T00:00:00"/>
    <d v="2022-03-05T00:00:00"/>
    <n v="0"/>
    <n v="1"/>
    <n v="24"/>
    <n v="30"/>
    <n v="2"/>
    <n v="21.03"/>
    <n v="23.180243999999998"/>
    <n v="9500000"/>
    <n v="358059"/>
    <n v="3726302"/>
    <n v="4136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107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1205"/>
    <n v="4"/>
    <n v="16074"/>
    <d v="2020-07-01T00:00:00"/>
    <d v="2028-06-05T00:00:00"/>
    <n v="0"/>
    <n v="1"/>
    <n v="8"/>
    <n v="30"/>
    <n v="2"/>
    <n v="12.000000999999999"/>
    <n v="12.682504"/>
    <n v="102049365"/>
    <n v="1669028"/>
    <n v="96674850"/>
    <n v="805625"/>
    <n v="0"/>
    <n v="116836277"/>
    <m/>
    <n v="0"/>
    <n v="0"/>
    <n v="0"/>
    <m/>
    <m/>
    <d v="2021-03-05T00:00:00"/>
    <n v="2"/>
    <s v="O"/>
    <n v="1"/>
    <n v="30"/>
    <n v="0"/>
    <m/>
    <m/>
    <m/>
    <m/>
    <m/>
    <m/>
    <n v="1"/>
    <n v="1"/>
    <m/>
    <m/>
    <n v="593252"/>
    <s v="LINEA CONSUMO"/>
    <n v="0"/>
    <n v="0"/>
    <m/>
    <m/>
    <n v="1"/>
    <n v="2"/>
    <n v="44013"/>
    <s v="A"/>
    <m/>
    <n v="1"/>
    <n v="7"/>
    <n v="2"/>
    <d v="2021-03-31T00:00:00"/>
    <s v="A"/>
    <s v="Consumo"/>
    <x v="6"/>
  </r>
  <r>
    <s v="C"/>
    <s v="*"/>
    <n v="144205"/>
    <n v="4"/>
    <n v="21288"/>
    <d v="2021-02-12T00:00:00"/>
    <d v="2024-02-28T00:00:00"/>
    <n v="0"/>
    <n v="1"/>
    <n v="1"/>
    <n v="30"/>
    <n v="2"/>
    <n v="21.02"/>
    <n v="23.168139"/>
    <n v="25000000"/>
    <n v="942133"/>
    <n v="24436522"/>
    <n v="570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688172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17550"/>
    <d v="2018-10-03T00:00:00"/>
    <d v="2022-10-03T00:00:00"/>
    <n v="27"/>
    <n v="1"/>
    <n v="28"/>
    <n v="30"/>
    <n v="2"/>
    <n v="22.37"/>
    <n v="24.812258"/>
    <n v="29900000"/>
    <n v="948048"/>
    <n v="15200413"/>
    <n v="252531"/>
    <n v="0"/>
    <n v="0"/>
    <m/>
    <n v="0"/>
    <n v="0"/>
    <n v="0"/>
    <m/>
    <m/>
    <d v="2021-03-31T00:00:00"/>
    <n v="1"/>
    <s v="O"/>
    <n v="1"/>
    <n v="30"/>
    <n v="148572"/>
    <m/>
    <m/>
    <m/>
    <m/>
    <m/>
    <m/>
    <n v="1"/>
    <n v="1"/>
    <m/>
    <m/>
    <n v="2210400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19753"/>
    <d v="2020-01-10T00:00:00"/>
    <d v="2023-01-30T00:00:00"/>
    <n v="0"/>
    <n v="1"/>
    <n v="14"/>
    <n v="30"/>
    <n v="2"/>
    <n v="20.98"/>
    <n v="23.119727999999999"/>
    <n v="5000000"/>
    <n v="188324"/>
    <n v="3329909"/>
    <n v="2717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9000"/>
    <s v="LINEA CONSUMO"/>
    <n v="0"/>
    <n v="0"/>
    <m/>
    <m/>
    <n v="5"/>
    <m/>
    <m/>
    <m/>
    <m/>
    <n v="1"/>
    <n v="7"/>
    <n v="2"/>
    <d v="2021-03-31T00:00:00"/>
    <s v="A"/>
    <s v="Consumo"/>
    <x v="0"/>
  </r>
  <r>
    <s v="C"/>
    <s v="*"/>
    <n v="144215"/>
    <n v="3"/>
    <n v="19975"/>
    <d v="2020-02-27T00:00:00"/>
    <d v="2021-11-15T00:00:00"/>
    <n v="75"/>
    <n v="1"/>
    <n v="9"/>
    <n v="30"/>
    <n v="2"/>
    <n v="21.07"/>
    <n v="23.228676"/>
    <n v="3000000"/>
    <n v="179176"/>
    <n v="1778167"/>
    <n v="89121"/>
    <n v="0"/>
    <n v="0"/>
    <m/>
    <n v="177817"/>
    <n v="89121"/>
    <n v="16035"/>
    <m/>
    <m/>
    <d v="2021-01-27T00:00:00"/>
    <n v="1"/>
    <s v="O"/>
    <n v="1"/>
    <n v="30"/>
    <n v="451695"/>
    <m/>
    <m/>
    <m/>
    <m/>
    <m/>
    <m/>
    <n v="1"/>
    <n v="1"/>
    <n v="43888"/>
    <s v="A"/>
    <n v="410000"/>
    <s v="LINEA CONSUMO"/>
    <n v="1"/>
    <n v="0"/>
    <m/>
    <m/>
    <n v="5"/>
    <m/>
    <m/>
    <m/>
    <m/>
    <n v="1"/>
    <n v="7"/>
    <n v="2"/>
    <d v="2021-03-31T00:00:00"/>
    <s v="C"/>
    <s v="Consumo"/>
    <x v="1"/>
  </r>
  <r>
    <s v="C"/>
    <s v="*"/>
    <n v="144205"/>
    <n v="4"/>
    <n v="20491"/>
    <d v="2020-08-21T00:00:00"/>
    <d v="2023-10-30T00:00:00"/>
    <n v="0"/>
    <n v="1"/>
    <n v="7"/>
    <n v="30"/>
    <n v="2"/>
    <n v="21.02"/>
    <n v="23.168139"/>
    <n v="10000000"/>
    <n v="362602"/>
    <n v="86147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05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9667"/>
    <d v="2020-07-01T00:00:00"/>
    <d v="2022-05-05T00:00:00"/>
    <n v="0"/>
    <n v="1"/>
    <n v="8"/>
    <n v="30"/>
    <n v="2"/>
    <n v="17.350000000000001"/>
    <n v="18.798393999999998"/>
    <n v="4467054"/>
    <n v="238502"/>
    <n v="2975495"/>
    <n v="415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72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</r>
  <r>
    <s v="C"/>
    <s v="*"/>
    <n v="144210"/>
    <n v="4"/>
    <n v="550003080"/>
    <d v="2020-07-01T00:00:00"/>
    <d v="2022-01-17T00:00:00"/>
    <n v="43"/>
    <n v="1"/>
    <n v="6"/>
    <n v="30"/>
    <n v="2"/>
    <n v="23.432207999999999"/>
    <n v="26.12"/>
    <n v="2220000"/>
    <n v="148155"/>
    <n v="1493600"/>
    <n v="59433"/>
    <n v="0"/>
    <n v="0"/>
    <m/>
    <n v="14936"/>
    <n v="0"/>
    <n v="0"/>
    <m/>
    <m/>
    <d v="2021-01-29T00:00:00"/>
    <n v="1"/>
    <s v="O"/>
    <n v="1"/>
    <n v="30"/>
    <n v="163191"/>
    <m/>
    <m/>
    <m/>
    <m/>
    <m/>
    <m/>
    <n v="1"/>
    <n v="1"/>
    <m/>
    <m/>
    <n v="140561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</r>
  <r>
    <s v="C"/>
    <s v="*"/>
    <n v="144210"/>
    <n v="4"/>
    <n v="550003081"/>
    <d v="2020-07-01T00:00:00"/>
    <d v="2021-07-17T00:00:00"/>
    <n v="43"/>
    <n v="1"/>
    <n v="6"/>
    <n v="30"/>
    <n v="2"/>
    <n v="23.432207999999999"/>
    <n v="26.12"/>
    <n v="100000"/>
    <n v="9459"/>
    <n v="52978"/>
    <n v="2489"/>
    <n v="0"/>
    <n v="0"/>
    <m/>
    <n v="530"/>
    <n v="0"/>
    <n v="0"/>
    <m/>
    <m/>
    <d v="2021-01-20T00:00:00"/>
    <n v="1"/>
    <s v="O"/>
    <n v="1"/>
    <n v="30"/>
    <n v="16966"/>
    <m/>
    <m/>
    <m/>
    <m/>
    <m/>
    <m/>
    <n v="1"/>
    <n v="1"/>
    <m/>
    <m/>
    <n v="4986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</r>
  <r>
    <s v="C"/>
    <s v="*"/>
    <n v="144210"/>
    <n v="4"/>
    <n v="550003094"/>
    <d v="2020-07-01T00:00:00"/>
    <d v="2022-03-17T00:00:00"/>
    <n v="43"/>
    <n v="1"/>
    <n v="6"/>
    <n v="30"/>
    <n v="2"/>
    <n v="23.432207999999999"/>
    <n v="26.12"/>
    <n v="2680000"/>
    <n v="163795"/>
    <n v="1868740"/>
    <n v="52746"/>
    <n v="0"/>
    <n v="0"/>
    <m/>
    <n v="18687"/>
    <n v="0"/>
    <n v="0"/>
    <m/>
    <m/>
    <d v="2021-03-24T00:00:00"/>
    <n v="1"/>
    <s v="O"/>
    <n v="1"/>
    <n v="30"/>
    <n v="135843"/>
    <m/>
    <m/>
    <m/>
    <m/>
    <m/>
    <m/>
    <n v="1"/>
    <n v="1"/>
    <m/>
    <m/>
    <n v="175864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</r>
  <r>
    <s v="C"/>
    <s v="*"/>
    <n v="144210"/>
    <n v="4"/>
    <n v="550003137"/>
    <d v="2020-12-04T00:00:00"/>
    <d v="2021-12-17T00:00:00"/>
    <n v="0"/>
    <n v="1"/>
    <n v="3"/>
    <n v="30"/>
    <n v="2"/>
    <n v="23.432207999999999"/>
    <n v="26.12"/>
    <n v="912000"/>
    <n v="86009"/>
    <n v="703480"/>
    <n v="5954"/>
    <n v="0"/>
    <n v="0"/>
    <m/>
    <n v="7035"/>
    <n v="0"/>
    <n v="0"/>
    <m/>
    <m/>
    <d v="2021-03-24T00:00:00"/>
    <n v="1"/>
    <s v="O"/>
    <n v="1"/>
    <n v="30"/>
    <n v="0"/>
    <m/>
    <m/>
    <m/>
    <m/>
    <m/>
    <m/>
    <n v="1"/>
    <n v="1"/>
    <m/>
    <m/>
    <n v="66204"/>
    <s v="LINEA CONSUMO"/>
    <n v="0"/>
    <n v="0"/>
    <m/>
    <m/>
    <n v="5"/>
    <m/>
    <m/>
    <m/>
    <m/>
    <n v="2"/>
    <n v="7"/>
    <n v="2"/>
    <d v="2021-03-31T00:00:00"/>
    <s v="B"/>
    <s v="Consumo"/>
    <x v="1"/>
  </r>
  <r>
    <s v="C"/>
    <s v="*"/>
    <n v="144210"/>
    <n v="4"/>
    <n v="550003163"/>
    <d v="2021-01-29T00:00:00"/>
    <d v="2022-02-17T00:00:00"/>
    <n v="13"/>
    <n v="1"/>
    <n v="0"/>
    <n v="30"/>
    <n v="2"/>
    <n v="23.02"/>
    <n v="25.611024"/>
    <n v="625721"/>
    <n v="58872"/>
    <n v="625721"/>
    <n v="17200"/>
    <n v="0"/>
    <n v="0"/>
    <m/>
    <n v="6257"/>
    <n v="0"/>
    <n v="0"/>
    <m/>
    <m/>
    <d v="2021-02-17T00:00:00"/>
    <n v="1"/>
    <s v="O"/>
    <n v="1"/>
    <n v="30"/>
    <n v="46864"/>
    <m/>
    <m/>
    <m/>
    <m/>
    <m/>
    <m/>
    <n v="1"/>
    <n v="1"/>
    <m/>
    <m/>
    <n v="58886"/>
    <s v="LINEA CONSUMO"/>
    <n v="0"/>
    <n v="0"/>
    <m/>
    <m/>
    <n v="5"/>
    <m/>
    <m/>
    <m/>
    <m/>
    <n v="2"/>
    <n v="7"/>
    <n v="2"/>
    <d v="2021-03-31T00:00:00"/>
    <s v="B"/>
    <s v="Consumo"/>
    <x v="1"/>
  </r>
  <r>
    <s v="C"/>
    <s v="*"/>
    <n v="144205"/>
    <n v="4"/>
    <n v="16421"/>
    <d v="2018-02-19T00:00:00"/>
    <d v="2021-07-05T00:00:00"/>
    <n v="0"/>
    <n v="1"/>
    <n v="37"/>
    <n v="30"/>
    <n v="2"/>
    <n v="20.8"/>
    <n v="22.902097999999999"/>
    <n v="20000000"/>
    <n v="697358"/>
    <n v="19197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43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105"/>
    <n v="4"/>
    <n v="20414"/>
    <d v="2020-07-31T00:00:00"/>
    <d v="2023-08-15T00:00:00"/>
    <n v="0"/>
    <n v="1"/>
    <n v="7"/>
    <n v="30"/>
    <n v="2"/>
    <n v="21.02"/>
    <n v="23.168139"/>
    <n v="5500000"/>
    <n v="207269"/>
    <n v="4681227"/>
    <n v="409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18000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</r>
  <r>
    <s v="C"/>
    <s v="*"/>
    <n v="144205"/>
    <n v="4"/>
    <n v="20312"/>
    <d v="2020-07-13T00:00:00"/>
    <d v="2022-03-30T00:00:00"/>
    <n v="0"/>
    <n v="1"/>
    <n v="11"/>
    <n v="30"/>
    <n v="2"/>
    <n v="17.420000000000002"/>
    <n v="18.880393000000002"/>
    <n v="2500000"/>
    <n v="144921"/>
    <n v="1208631"/>
    <n v="33345"/>
    <n v="0"/>
    <n v="0"/>
    <m/>
    <n v="0"/>
    <n v="0"/>
    <n v="0"/>
    <m/>
    <m/>
    <d v="2021-02-03T00:00:00"/>
    <n v="1"/>
    <s v="O"/>
    <n v="1"/>
    <n v="30"/>
    <n v="0"/>
    <m/>
    <m/>
    <m/>
    <m/>
    <m/>
    <m/>
    <n v="1"/>
    <n v="1"/>
    <m/>
    <m/>
    <n v="671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66"/>
    <d v="2020-10-21T00:00:00"/>
    <d v="2024-10-30T00:00:00"/>
    <n v="0"/>
    <n v="1"/>
    <n v="5"/>
    <n v="30"/>
    <n v="2"/>
    <n v="11.42"/>
    <n v="12.037115999999999"/>
    <n v="2488000"/>
    <n v="64812"/>
    <n v="22776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9352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71"/>
    <d v="2020-10-21T00:00:00"/>
    <d v="2024-11-21T00:00:00"/>
    <n v="9"/>
    <n v="1"/>
    <n v="2"/>
    <n v="30"/>
    <n v="2"/>
    <n v="20.880009000000001"/>
    <n v="22.99879"/>
    <n v="22594649"/>
    <n v="689058"/>
    <n v="21997008"/>
    <n v="113229"/>
    <n v="0"/>
    <n v="0"/>
    <m/>
    <n v="0"/>
    <n v="0"/>
    <n v="0"/>
    <m/>
    <m/>
    <d v="2021-03-30T00:00:00"/>
    <n v="1"/>
    <s v="O"/>
    <n v="1"/>
    <n v="30"/>
    <n v="934292"/>
    <m/>
    <m/>
    <m/>
    <m/>
    <m/>
    <m/>
    <n v="1"/>
    <n v="1"/>
    <m/>
    <m/>
    <n v="2408148"/>
    <s v="LINEA CONSUMO"/>
    <n v="0"/>
    <n v="0"/>
    <m/>
    <m/>
    <n v="5"/>
    <m/>
    <m/>
    <m/>
    <m/>
    <n v="1"/>
    <n v="7"/>
    <n v="1"/>
    <d v="2021-03-31T00:00:00"/>
    <s v="A"/>
    <s v="Consumo"/>
    <x v="5"/>
  </r>
  <r>
    <s v="C"/>
    <s v="*"/>
    <n v="144205"/>
    <n v="4"/>
    <n v="19561"/>
    <d v="2019-11-27T00:00:00"/>
    <d v="2022-07-10T00:00:00"/>
    <n v="0"/>
    <n v="1"/>
    <n v="15"/>
    <n v="30"/>
    <n v="2"/>
    <n v="23.28"/>
    <n v="25.931840999999999"/>
    <n v="10000000"/>
    <n v="432273"/>
    <n v="5890430"/>
    <n v="7237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973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21053"/>
    <d v="2020-12-11T00:00:00"/>
    <d v="2025-06-30T00:00:00"/>
    <n v="0"/>
    <n v="1"/>
    <n v="4"/>
    <n v="30"/>
    <n v="2"/>
    <n v="21.02"/>
    <n v="23.168139"/>
    <n v="19900000"/>
    <n v="572876"/>
    <n v="18812095"/>
    <n v="360641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375765"/>
    <s v="LINEA CONSUMO"/>
    <n v="0"/>
    <n v="0"/>
    <m/>
    <m/>
    <n v="5"/>
    <m/>
    <m/>
    <m/>
    <m/>
    <n v="1"/>
    <n v="7"/>
    <n v="2"/>
    <d v="2021-03-31T00:00:00"/>
    <s v="A"/>
    <s v="Consumo"/>
    <x v="3"/>
  </r>
  <r>
    <s v="C"/>
    <s v="*"/>
    <n v="144205"/>
    <n v="4"/>
    <n v="21471"/>
    <d v="2021-03-24T00:00:00"/>
    <d v="2022-03-30T00:00:00"/>
    <n v="0"/>
    <n v="1"/>
    <n v="0"/>
    <n v="30"/>
    <n v="2"/>
    <n v="11.420004"/>
    <n v="12.03712"/>
    <n v="1480000"/>
    <n v="131095"/>
    <n v="148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823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17861"/>
    <d v="2020-07-01T00:00:00"/>
    <d v="2023-02-03T00:00:00"/>
    <n v="0"/>
    <n v="1"/>
    <n v="10"/>
    <n v="30"/>
    <n v="2"/>
    <n v="17.3"/>
    <n v="18.739854000000001"/>
    <n v="18028023"/>
    <n v="725262"/>
    <n v="127435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11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</r>
  <r>
    <s v="C"/>
    <s v="*"/>
    <n v="144205"/>
    <n v="4"/>
    <n v="20516"/>
    <d v="2020-08-28T00:00:00"/>
    <d v="2022-03-15T00:00:00"/>
    <n v="0"/>
    <n v="1"/>
    <n v="7"/>
    <n v="30"/>
    <n v="2"/>
    <n v="11.42"/>
    <n v="12.037115999999999"/>
    <n v="1700000"/>
    <n v="103212"/>
    <n v="1055458"/>
    <n v="5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1006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4"/>
    <n v="20715"/>
    <d v="2020-10-14T00:00:00"/>
    <d v="2024-05-14T00:00:00"/>
    <n v="0"/>
    <n v="1"/>
    <n v="3"/>
    <n v="30"/>
    <n v="2"/>
    <n v="20.88"/>
    <n v="22.998778999999999"/>
    <n v="13747893"/>
    <n v="456751"/>
    <n v="13083858"/>
    <n v="121316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23994"/>
    <s v="LINEA CONSUMO"/>
    <n v="0"/>
    <n v="0"/>
    <m/>
    <m/>
    <n v="5"/>
    <m/>
    <m/>
    <m/>
    <m/>
    <n v="1"/>
    <n v="7"/>
    <n v="1"/>
    <d v="2021-03-31T00:00:00"/>
    <s v="A"/>
    <s v="Consumo"/>
    <x v="4"/>
  </r>
  <r>
    <s v="C"/>
    <s v="*"/>
    <n v="141205"/>
    <n v="4"/>
    <n v="21444"/>
    <d v="2021-03-16T00:00:00"/>
    <d v="2030-03-16T00:00:00"/>
    <n v="0"/>
    <n v="1"/>
    <n v="0"/>
    <n v="30"/>
    <n v="2"/>
    <n v="19.529997999999999"/>
    <n v="21.376580000000001"/>
    <n v="60000000"/>
    <n v="1183491"/>
    <n v="60000000"/>
    <n v="455700"/>
    <n v="0"/>
    <n v="60000000"/>
    <m/>
    <n v="0"/>
    <n v="0"/>
    <n v="0"/>
    <m/>
    <m/>
    <d v="2021-03-16T00:00:00"/>
    <n v="3"/>
    <s v="O"/>
    <n v="1"/>
    <n v="30"/>
    <n v="0"/>
    <m/>
    <m/>
    <m/>
    <m/>
    <m/>
    <m/>
    <n v="1"/>
    <n v="1"/>
    <m/>
    <m/>
    <n v="210000"/>
    <s v="LINEA CONSUMO"/>
    <n v="0"/>
    <n v="0"/>
    <m/>
    <m/>
    <n v="5"/>
    <m/>
    <m/>
    <m/>
    <m/>
    <n v="1"/>
    <n v="7"/>
    <n v="2"/>
    <d v="2021-03-31T00:00:00"/>
    <s v="A"/>
    <s v="Consumo"/>
    <x v="5"/>
  </r>
  <r>
    <s v="C"/>
    <s v="*"/>
    <n v="144205"/>
    <n v="4"/>
    <n v="20735"/>
    <d v="2020-10-15T00:00:00"/>
    <d v="2021-12-15T00:00:00"/>
    <n v="0"/>
    <n v="1"/>
    <n v="3"/>
    <n v="30"/>
    <n v="2"/>
    <n v="22.14"/>
    <n v="24.530735"/>
    <n v="11492213"/>
    <n v="938955"/>
    <n v="9270959"/>
    <n v="854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57900"/>
    <s v="LINEA CONSUMO"/>
    <n v="0"/>
    <n v="0"/>
    <m/>
    <m/>
    <n v="5"/>
    <m/>
    <m/>
    <m/>
    <m/>
    <n v="1"/>
    <n v="7"/>
    <n v="1"/>
    <d v="2021-03-31T00:00:00"/>
    <s v="A"/>
    <s v="Consumo"/>
    <x v="2"/>
  </r>
  <r>
    <s v="C"/>
    <s v="*"/>
    <n v="144220"/>
    <n v="4"/>
    <n v="16111"/>
    <d v="2020-07-01T00:00:00"/>
    <d v="2033-06-05T00:00:00"/>
    <n v="55"/>
    <n v="1"/>
    <n v="6"/>
    <n v="30"/>
    <n v="2"/>
    <n v="12.000000999999999"/>
    <n v="12.682504"/>
    <n v="41045587"/>
    <n v="522134"/>
    <n v="40358541"/>
    <n v="808861"/>
    <n v="0"/>
    <n v="0"/>
    <m/>
    <n v="8071708"/>
    <n v="808861"/>
    <n v="0"/>
    <m/>
    <m/>
    <d v="2021-03-18T00:00:00"/>
    <n v="1"/>
    <s v="O"/>
    <n v="1"/>
    <n v="30"/>
    <n v="238309"/>
    <m/>
    <m/>
    <m/>
    <m/>
    <m/>
    <m/>
    <n v="1"/>
    <n v="1"/>
    <m/>
    <m/>
    <n v="14688"/>
    <s v="LINEA CONSUMO"/>
    <n v="0"/>
    <n v="0"/>
    <m/>
    <m/>
    <n v="1"/>
    <n v="2"/>
    <n v="44013"/>
    <s v="C"/>
    <m/>
    <n v="1"/>
    <n v="7"/>
    <n v="2"/>
    <d v="2021-03-31T00:00:00"/>
    <s v="D"/>
    <s v="Consumo"/>
    <x v="5"/>
  </r>
  <r>
    <s v="C"/>
    <s v="*"/>
    <n v="144220"/>
    <n v="2"/>
    <n v="16112"/>
    <d v="2020-07-01T00:00:00"/>
    <d v="2033-06-05T00:00:00"/>
    <n v="0"/>
    <n v="1"/>
    <n v="8"/>
    <n v="30"/>
    <n v="2"/>
    <n v="12.000000999999999"/>
    <n v="12.682504"/>
    <n v="37420687"/>
    <n v="476023"/>
    <n v="36577072"/>
    <n v="304356"/>
    <n v="0"/>
    <n v="0"/>
    <m/>
    <n v="7315414"/>
    <n v="304356"/>
    <n v="0"/>
    <m/>
    <m/>
    <d v="2021-03-18T00:00:00"/>
    <n v="1"/>
    <s v="O"/>
    <n v="1"/>
    <n v="30"/>
    <n v="0"/>
    <m/>
    <m/>
    <m/>
    <m/>
    <m/>
    <m/>
    <n v="1"/>
    <n v="1"/>
    <n v="44013"/>
    <s v="D"/>
    <n v="13312"/>
    <s v="LINEA CONSUMO"/>
    <n v="1"/>
    <n v="0"/>
    <m/>
    <m/>
    <n v="5"/>
    <m/>
    <m/>
    <m/>
    <m/>
    <n v="1"/>
    <n v="7"/>
    <n v="2"/>
    <d v="2021-03-31T00:00:00"/>
    <s v="D"/>
    <s v="Consumo"/>
    <x v="5"/>
  </r>
  <r>
    <s v="C"/>
    <s v="*"/>
    <n v="144205"/>
    <n v="4"/>
    <n v="19725"/>
    <d v="2019-12-30T00:00:00"/>
    <d v="2023-01-15T00:00:00"/>
    <n v="0"/>
    <n v="1"/>
    <n v="14"/>
    <n v="30"/>
    <n v="2"/>
    <n v="23.35"/>
    <n v="26.018343000000002"/>
    <n v="10000000"/>
    <n v="388924"/>
    <n v="6877302"/>
    <n v="8029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932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818"/>
    <d v="2019-06-13T00:00:00"/>
    <d v="2021-12-15T00:00:00"/>
    <n v="15"/>
    <n v="1"/>
    <n v="20"/>
    <n v="30"/>
    <n v="2"/>
    <n v="11.39"/>
    <n v="12.003826"/>
    <n v="6170000"/>
    <n v="237304"/>
    <n v="2109360"/>
    <n v="19703"/>
    <n v="0"/>
    <n v="0"/>
    <m/>
    <n v="0"/>
    <n v="0"/>
    <n v="0"/>
    <m/>
    <m/>
    <d v="2021-03-01T00:00:00"/>
    <n v="1"/>
    <s v="O"/>
    <n v="1"/>
    <n v="30"/>
    <n v="71553"/>
    <m/>
    <m/>
    <m/>
    <m/>
    <m/>
    <m/>
    <n v="1"/>
    <n v="1"/>
    <m/>
    <m/>
    <n v="6179065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159"/>
    <d v="2020-05-29T00:00:00"/>
    <d v="2023-09-29T00:00:00"/>
    <n v="0"/>
    <n v="1"/>
    <n v="10"/>
    <n v="30"/>
    <n v="2"/>
    <n v="19.320074000000002"/>
    <n v="21.126100000000001"/>
    <n v="5000000"/>
    <n v="170511"/>
    <n v="4020528"/>
    <n v="86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3980"/>
    <s v="A"/>
    <n v="2175200"/>
    <s v="LINEA CONSUMO"/>
    <n v="1"/>
    <n v="0"/>
    <m/>
    <m/>
    <n v="5"/>
    <m/>
    <m/>
    <m/>
    <m/>
    <n v="1"/>
    <n v="7"/>
    <n v="2"/>
    <d v="2021-03-31T00:00:00"/>
    <s v="A"/>
    <s v="Consumo"/>
    <x v="0"/>
  </r>
  <r>
    <s v="C"/>
    <s v="*"/>
    <n v="144225"/>
    <n v="2"/>
    <n v="16191"/>
    <d v="2017-12-28T00:00:00"/>
    <d v="2022-01-10T00:00:00"/>
    <n v="380"/>
    <n v="1"/>
    <n v="25"/>
    <n v="30"/>
    <n v="2"/>
    <n v="18.000001000000001"/>
    <n v="19.561817999999999"/>
    <n v="3841627"/>
    <n v="112848"/>
    <n v="2109750"/>
    <n v="125627"/>
    <n v="0"/>
    <n v="0"/>
    <m/>
    <n v="2109750"/>
    <n v="125627"/>
    <n v="366229"/>
    <m/>
    <m/>
    <d v="2020-06-05T00:00:00"/>
    <n v="1"/>
    <s v="O"/>
    <n v="1"/>
    <n v="30"/>
    <n v="1069045"/>
    <m/>
    <m/>
    <m/>
    <m/>
    <m/>
    <m/>
    <n v="1"/>
    <n v="1"/>
    <n v="43097"/>
    <s v="E"/>
    <n v="271000"/>
    <s v="LINEA CONSUMO"/>
    <n v="1"/>
    <n v="2"/>
    <m/>
    <m/>
    <n v="5"/>
    <m/>
    <m/>
    <m/>
    <m/>
    <n v="1"/>
    <n v="7"/>
    <n v="2"/>
    <d v="2021-03-31T00:00:00"/>
    <s v="E"/>
    <s v="Consumo"/>
    <x v="1"/>
  </r>
  <r>
    <s v="C"/>
    <s v="*"/>
    <n v="144205"/>
    <n v="4"/>
    <n v="20379"/>
    <d v="2020-07-28T00:00:00"/>
    <d v="2022-04-15T00:00:00"/>
    <n v="0"/>
    <n v="1"/>
    <n v="7"/>
    <n v="30"/>
    <n v="2"/>
    <n v="21.02"/>
    <n v="23.168139"/>
    <n v="2500000"/>
    <n v="149252"/>
    <n v="1721832"/>
    <n v="13413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92000"/>
    <s v="LINEA CONSUMO"/>
    <n v="0"/>
    <n v="0"/>
    <m/>
    <m/>
    <n v="5"/>
    <m/>
    <m/>
    <m/>
    <m/>
    <n v="1"/>
    <n v="7"/>
    <n v="2"/>
    <d v="2021-03-31T00:00:00"/>
    <s v="A"/>
    <s v="Consumo"/>
    <x v="1"/>
  </r>
  <r>
    <s v="C"/>
    <s v="*"/>
    <n v="144205"/>
    <n v="3"/>
    <n v="20079"/>
    <d v="2020-03-20T00:00:00"/>
    <d v="2023-08-05T00:00:00"/>
    <n v="0"/>
    <n v="1"/>
    <n v="11"/>
    <n v="30"/>
    <n v="2"/>
    <n v="17.32"/>
    <n v="18.763266999999999"/>
    <n v="16000000"/>
    <n v="529318"/>
    <n v="12438846"/>
    <n v="17353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3910"/>
    <s v="A"/>
    <n v="2384900"/>
    <s v="LINEA CONSUMO"/>
    <n v="1"/>
    <n v="0"/>
    <m/>
    <m/>
    <n v="5"/>
    <m/>
    <m/>
    <m/>
    <m/>
    <n v="1"/>
    <n v="7"/>
    <n v="2"/>
    <d v="2021-03-31T00:00:00"/>
    <s v="A"/>
    <s v="Consumo"/>
    <x v="4"/>
  </r>
  <r>
    <s v="C"/>
    <s v="*"/>
    <n v="144205"/>
    <n v="4"/>
    <n v="550003112"/>
    <d v="2020-08-13T00:00:00"/>
    <d v="2022-08-17T00:00:00"/>
    <n v="0"/>
    <n v="1"/>
    <n v="7"/>
    <n v="30"/>
    <n v="2"/>
    <n v="23.432207999999999"/>
    <n v="26.12"/>
    <n v="5000000"/>
    <n v="264405"/>
    <n v="3724064"/>
    <n v="339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76858"/>
    <s v="LINEA CONSUMO"/>
    <n v="0"/>
    <n v="0"/>
    <m/>
    <m/>
    <n v="5"/>
    <m/>
    <m/>
    <m/>
    <m/>
    <n v="2"/>
    <n v="7"/>
    <n v="2"/>
    <d v="2021-03-31T00:00:00"/>
    <s v="A"/>
    <s v="Consumo"/>
    <x v="0"/>
  </r>
  <r>
    <s v="C"/>
    <s v="*"/>
    <n v="144205"/>
    <n v="4"/>
    <n v="20622"/>
    <d v="2020-09-24T00:00:00"/>
    <d v="2023-09-30T00:00:00"/>
    <n v="0"/>
    <n v="1"/>
    <n v="6"/>
    <n v="30"/>
    <n v="2"/>
    <n v="23.42"/>
    <n v="26.104899"/>
    <n v="7000000"/>
    <n v="272503"/>
    <n v="6120747"/>
    <n v="1592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60000"/>
    <s v="LINEA CONSUMO"/>
    <n v="0"/>
    <n v="0"/>
    <m/>
    <m/>
    <n v="5"/>
    <m/>
    <m/>
    <m/>
    <m/>
    <n v="1"/>
    <n v="7"/>
    <n v="2"/>
    <d v="2021-03-31T00:00:00"/>
    <s v="A"/>
    <s v="Consumo"/>
    <x v="2"/>
  </r>
  <r>
    <s v="C"/>
    <s v="*"/>
    <n v="144205"/>
    <n v="4"/>
    <n v="18530"/>
    <d v="2019-04-17T00:00:00"/>
    <d v="2022-09-15T00:00:00"/>
    <n v="0"/>
    <n v="1"/>
    <n v="22"/>
    <n v="30"/>
    <n v="2"/>
    <n v="21.08"/>
    <n v="23.240787000000001"/>
    <n v="19900000"/>
    <n v="696775"/>
    <n v="6590202"/>
    <n v="868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67350"/>
    <s v="LINEA CONSUMO"/>
    <n v="0"/>
    <n v="0"/>
    <m/>
    <m/>
    <n v="5"/>
    <m/>
    <m/>
    <m/>
    <m/>
    <n v="1"/>
    <n v="7"/>
    <n v="2"/>
    <d v="2021-03-31T00:00:00"/>
    <s v="A"/>
    <s v="Consumo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59">
  <r>
    <s v="C"/>
    <s v="*"/>
    <n v="144205"/>
    <n v="4"/>
    <n v="19593"/>
    <d v="2019-11-29T00:00:00"/>
    <d v="2022-07-15T00:00:00"/>
    <n v="0"/>
    <n v="1"/>
    <n v="15"/>
    <n v="30"/>
    <n v="2"/>
    <n v="20.88"/>
    <n v="22.998778999999999"/>
    <n v="5000000"/>
    <n v="210048"/>
    <n v="2905531"/>
    <n v="252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5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983"/>
    <d v="2020-07-01T00:00:00"/>
    <d v="2021-11-09T00:00:00"/>
    <n v="21"/>
    <n v="1"/>
    <n v="7"/>
    <n v="30"/>
    <n v="2"/>
    <n v="20.92"/>
    <n v="23.047146000000001"/>
    <n v="2985655"/>
    <n v="215448"/>
    <n v="1605028"/>
    <n v="19503"/>
    <n v="0"/>
    <n v="0"/>
    <m/>
    <n v="0"/>
    <n v="0"/>
    <n v="0"/>
    <m/>
    <m/>
    <d v="2021-03-24T00:00:00"/>
    <n v="1"/>
    <s v="O"/>
    <n v="1"/>
    <n v="30"/>
    <n v="9163"/>
    <m/>
    <m/>
    <m/>
    <m/>
    <m/>
    <m/>
    <n v="1"/>
    <n v="1"/>
    <m/>
    <m/>
    <n v="3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0217"/>
    <d v="2020-06-12T00:00:00"/>
    <d v="2022-12-15T00:00:00"/>
    <n v="0"/>
    <n v="1"/>
    <n v="11"/>
    <n v="30"/>
    <n v="2"/>
    <n v="23.42"/>
    <n v="26.104899"/>
    <n v="5000000"/>
    <n v="221769"/>
    <n v="3389668"/>
    <n v="3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9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640"/>
    <d v="2020-07-01T00:00:00"/>
    <d v="2022-10-08T00:00:00"/>
    <n v="0"/>
    <n v="1"/>
    <n v="8"/>
    <n v="30"/>
    <n v="2"/>
    <n v="20.95"/>
    <n v="23.083431999999998"/>
    <n v="4473720"/>
    <n v="209218"/>
    <n v="3356715"/>
    <n v="42966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565"/>
    <d v="2020-09-09T00:00:00"/>
    <d v="2024-02-03T00:00:00"/>
    <n v="0"/>
    <n v="1"/>
    <n v="7"/>
    <n v="30"/>
    <n v="2"/>
    <n v="19.32"/>
    <n v="21.126010999999998"/>
    <n v="5000000"/>
    <n v="170510"/>
    <n v="424138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065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214"/>
    <d v="2020-07-01T00:00:00"/>
    <d v="2022-10-14T00:00:00"/>
    <n v="0"/>
    <n v="1"/>
    <n v="8"/>
    <n v="30"/>
    <n v="2"/>
    <n v="23.43"/>
    <n v="26.117269"/>
    <n v="7593026"/>
    <n v="364508"/>
    <n v="5740035"/>
    <n v="5833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1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146"/>
    <d v="2019-08-27T00:00:00"/>
    <d v="2022-09-15T00:00:00"/>
    <n v="0"/>
    <n v="1"/>
    <n v="18"/>
    <n v="30"/>
    <n v="2"/>
    <n v="17.41"/>
    <n v="18.868676000000001"/>
    <n v="29900000"/>
    <n v="1072128"/>
    <n v="16798707"/>
    <n v="17060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5729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8262"/>
    <d v="2020-07-01T00:00:00"/>
    <d v="2021-12-07T00:00:00"/>
    <n v="0"/>
    <n v="1"/>
    <n v="8"/>
    <n v="30"/>
    <n v="2"/>
    <n v="21.03"/>
    <n v="23.180243999999998"/>
    <n v="3289201"/>
    <n v="225411"/>
    <n v="1861784"/>
    <n v="25024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0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5208"/>
    <d v="2017-06-07T00:00:00"/>
    <d v="2021-12-07T00:00:00"/>
    <n v="23"/>
    <n v="1"/>
    <n v="44"/>
    <n v="30"/>
    <n v="2"/>
    <n v="21.600000999999999"/>
    <n v="23.872053999999999"/>
    <n v="29900000"/>
    <n v="870325"/>
    <n v="7900205"/>
    <n v="238444"/>
    <n v="0"/>
    <n v="0"/>
    <m/>
    <n v="0"/>
    <n v="0"/>
    <n v="0"/>
    <m/>
    <m/>
    <d v="2021-03-30T00:00:00"/>
    <n v="1"/>
    <s v="O"/>
    <n v="1"/>
    <n v="30"/>
    <n v="728115"/>
    <m/>
    <m/>
    <m/>
    <m/>
    <m/>
    <m/>
    <n v="1"/>
    <n v="1"/>
    <m/>
    <m/>
    <n v="3036856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809"/>
    <d v="2020-07-01T00:00:00"/>
    <d v="2021-06-05T00:00:00"/>
    <n v="25"/>
    <n v="1"/>
    <n v="7"/>
    <n v="30"/>
    <n v="2"/>
    <n v="11.38"/>
    <n v="11.992730999999999"/>
    <n v="1092266"/>
    <n v="105036"/>
    <n v="309711"/>
    <n v="2573"/>
    <n v="0"/>
    <n v="0"/>
    <m/>
    <n v="0"/>
    <n v="0"/>
    <n v="0"/>
    <m/>
    <m/>
    <d v="2021-03-04T00:00:00"/>
    <n v="1"/>
    <s v="O"/>
    <n v="1"/>
    <n v="30"/>
    <n v="486"/>
    <m/>
    <m/>
    <m/>
    <m/>
    <m/>
    <m/>
    <n v="1"/>
    <n v="1"/>
    <m/>
    <m/>
    <n v="178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3"/>
    <n v="19826"/>
    <d v="2020-07-01T00:00:00"/>
    <d v="2023-05-15T00:00:00"/>
    <n v="0"/>
    <n v="1"/>
    <n v="8"/>
    <n v="30"/>
    <n v="2"/>
    <n v="20.98"/>
    <n v="23.119727999999999"/>
    <n v="7674275"/>
    <n v="301318"/>
    <n v="6252359"/>
    <n v="5081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13"/>
    <s v="A"/>
    <n v="1181559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577"/>
    <d v="2020-09-11T00:00:00"/>
    <d v="2022-09-30T00:00:00"/>
    <n v="0"/>
    <n v="1"/>
    <n v="6"/>
    <n v="30"/>
    <n v="2"/>
    <n v="11.42"/>
    <n v="12.037115999999999"/>
    <n v="1100000"/>
    <n v="51483"/>
    <n v="838407"/>
    <n v="3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8441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05"/>
    <d v="2020-07-30T00:00:00"/>
    <d v="2022-03-30T00:00:00"/>
    <n v="0"/>
    <n v="1"/>
    <n v="7"/>
    <n v="30"/>
    <n v="2"/>
    <n v="23.42"/>
    <n v="26.104899"/>
    <n v="2000000"/>
    <n v="121744"/>
    <n v="1386001"/>
    <n v="26344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0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488"/>
    <d v="2020-08-20T00:00:00"/>
    <d v="2023-06-15T00:00:00"/>
    <n v="0"/>
    <n v="1"/>
    <n v="6"/>
    <n v="30"/>
    <n v="2"/>
    <n v="11.42"/>
    <n v="12.037115999999999"/>
    <n v="2570000"/>
    <n v="91114"/>
    <n v="2151222"/>
    <n v="136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n v="44063"/>
    <s v="A"/>
    <n v="2813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7862"/>
    <d v="2018-11-30T00:00:00"/>
    <d v="2022-06-05T00:00:00"/>
    <n v="0"/>
    <n v="1"/>
    <n v="27"/>
    <n v="30"/>
    <n v="2"/>
    <n v="20.9"/>
    <n v="23.022960000000001"/>
    <n v="15000000"/>
    <n v="506521"/>
    <n v="6623136"/>
    <n v="9228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472208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751"/>
    <d v="2020-07-01T00:00:00"/>
    <d v="2022-06-15T00:00:00"/>
    <n v="15"/>
    <n v="1"/>
    <n v="7"/>
    <n v="30"/>
    <n v="2"/>
    <n v="20.97"/>
    <n v="23.107628999999999"/>
    <n v="7365056"/>
    <n v="391624"/>
    <n v="5128614"/>
    <n v="44811"/>
    <n v="0"/>
    <n v="0"/>
    <m/>
    <n v="0"/>
    <n v="0"/>
    <n v="0"/>
    <m/>
    <m/>
    <d v="2021-03-24T00:00:00"/>
    <n v="1"/>
    <s v="O"/>
    <n v="1"/>
    <n v="30"/>
    <n v="161"/>
    <m/>
    <m/>
    <m/>
    <m/>
    <m/>
    <m/>
    <n v="1"/>
    <n v="1"/>
    <m/>
    <m/>
    <n v="334352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383"/>
    <d v="2020-07-30T00:00:00"/>
    <d v="2023-12-15T00:00:00"/>
    <n v="0"/>
    <n v="1"/>
    <n v="7"/>
    <n v="30"/>
    <n v="2"/>
    <n v="19.320074000000002"/>
    <n v="21.126100000000001"/>
    <n v="5000000"/>
    <n v="170511"/>
    <n v="4338662"/>
    <n v="30803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553952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1354"/>
    <d v="2021-02-25T00:00:00"/>
    <d v="2024-01-28T00:00:00"/>
    <n v="0"/>
    <n v="1"/>
    <n v="1"/>
    <n v="30"/>
    <n v="2"/>
    <n v="21.02"/>
    <n v="23.168139"/>
    <n v="10000000"/>
    <n v="384610"/>
    <n v="97901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52"/>
    <s v="A"/>
    <n v="843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7973"/>
    <d v="2020-07-01T00:00:00"/>
    <d v="2023-08-15T00:00:00"/>
    <n v="0"/>
    <n v="1"/>
    <n v="8"/>
    <n v="30"/>
    <n v="2"/>
    <n v="20.92"/>
    <n v="23.047146000000001"/>
    <n v="20412925"/>
    <n v="753264"/>
    <n v="17032838"/>
    <n v="14817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12357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1123"/>
    <d v="2020-12-29T00:00:00"/>
    <d v="2023-06-30T00:00:00"/>
    <n v="0"/>
    <n v="1"/>
    <n v="2"/>
    <n v="30"/>
    <n v="2"/>
    <n v="11.42"/>
    <n v="12.037115999999999"/>
    <n v="1640000"/>
    <n v="63099"/>
    <n v="1544564"/>
    <n v="129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7143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301"/>
    <d v="2019-09-25T00:00:00"/>
    <d v="2022-10-15T00:00:00"/>
    <n v="0"/>
    <n v="1"/>
    <n v="17"/>
    <n v="30"/>
    <n v="2"/>
    <n v="20.94"/>
    <n v="23.071335999999999"/>
    <n v="14000000"/>
    <n v="527020"/>
    <n v="8424736"/>
    <n v="8330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914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550"/>
    <d v="2020-07-01T00:00:00"/>
    <d v="2022-09-15T00:00:00"/>
    <n v="0"/>
    <n v="1"/>
    <n v="8"/>
    <n v="30"/>
    <n v="2"/>
    <n v="21.08"/>
    <n v="23.240787000000001"/>
    <n v="6247162"/>
    <n v="301377"/>
    <n v="4610665"/>
    <n v="405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1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924"/>
    <d v="2020-11-13T00:00:00"/>
    <d v="2024-04-10T00:00:00"/>
    <n v="0"/>
    <n v="1"/>
    <n v="3"/>
    <n v="30"/>
    <n v="2"/>
    <n v="19.32"/>
    <n v="21.126010999999998"/>
    <n v="5000000"/>
    <n v="170510"/>
    <n v="4725599"/>
    <n v="46441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26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148"/>
    <d v="2020-07-01T00:00:00"/>
    <d v="2023-12-15T00:00:00"/>
    <n v="0"/>
    <n v="1"/>
    <n v="8"/>
    <n v="30"/>
    <n v="2"/>
    <n v="21.01"/>
    <n v="23.156034999999999"/>
    <n v="22516598"/>
    <n v="774277"/>
    <n v="19283226"/>
    <n v="164549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304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6037"/>
    <d v="2020-07-01T00:00:00"/>
    <d v="2021-10-15T00:00:00"/>
    <n v="0"/>
    <n v="1"/>
    <n v="8"/>
    <n v="30"/>
    <n v="2"/>
    <n v="20.900003999999999"/>
    <n v="23.022964999999999"/>
    <n v="8567727"/>
    <n v="653969"/>
    <n v="4274832"/>
    <n v="3370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6512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7349"/>
    <d v="2020-07-01T00:00:00"/>
    <d v="2022-02-15T00:00:00"/>
    <n v="15"/>
    <n v="1"/>
    <n v="7"/>
    <n v="30"/>
    <n v="2"/>
    <n v="20.05"/>
    <n v="21.999092000000001"/>
    <n v="9017444"/>
    <n v="557836"/>
    <n v="6020345"/>
    <n v="151318"/>
    <n v="0"/>
    <n v="0"/>
    <m/>
    <n v="0"/>
    <n v="0"/>
    <n v="0"/>
    <m/>
    <m/>
    <d v="2021-02-23T00:00:00"/>
    <n v="1"/>
    <s v="O"/>
    <n v="1"/>
    <n v="30"/>
    <n v="457243"/>
    <m/>
    <m/>
    <m/>
    <m/>
    <m/>
    <m/>
    <n v="1"/>
    <n v="1"/>
    <m/>
    <m/>
    <n v="176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7230"/>
    <d v="2020-07-01T00:00:00"/>
    <d v="2022-07-15T00:00:00"/>
    <n v="15"/>
    <n v="1"/>
    <n v="7"/>
    <n v="30"/>
    <n v="2"/>
    <n v="20.150001"/>
    <n v="22.119140999999999"/>
    <n v="12656741"/>
    <n v="645103"/>
    <n v="9471836"/>
    <n v="239121"/>
    <n v="0"/>
    <n v="0"/>
    <m/>
    <n v="0"/>
    <n v="0"/>
    <n v="0"/>
    <m/>
    <m/>
    <d v="2021-02-18T00:00:00"/>
    <n v="1"/>
    <s v="O"/>
    <n v="1"/>
    <n v="30"/>
    <n v="486051"/>
    <m/>
    <m/>
    <m/>
    <m/>
    <m/>
    <m/>
    <n v="1"/>
    <n v="1"/>
    <m/>
    <m/>
    <n v="10863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948"/>
    <d v="2020-02-24T00:00:00"/>
    <d v="2021-05-10T00:00:00"/>
    <n v="0"/>
    <n v="1"/>
    <n v="12"/>
    <n v="30"/>
    <n v="2"/>
    <n v="11.47"/>
    <n v="12.092618999999999"/>
    <n v="1500000"/>
    <n v="114982"/>
    <n v="224261"/>
    <n v="12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0457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331"/>
    <d v="2020-07-21T00:00:00"/>
    <d v="2023-08-10T00:00:00"/>
    <n v="0"/>
    <n v="1"/>
    <n v="7"/>
    <n v="30"/>
    <n v="2"/>
    <n v="21.02"/>
    <n v="23.168139"/>
    <n v="8000000"/>
    <n v="301483"/>
    <n v="6809436"/>
    <n v="76469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33"/>
    <s v="A"/>
    <n v="1532062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497"/>
    <d v="2021-03-29T00:00:00"/>
    <d v="2023-01-15T00:00:00"/>
    <n v="0"/>
    <n v="1"/>
    <n v="0"/>
    <n v="30"/>
    <n v="2"/>
    <n v="11.420004"/>
    <n v="12.03712"/>
    <n v="2100000"/>
    <n v="110799"/>
    <n v="21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2481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73"/>
    <d v="2020-06-26T00:00:00"/>
    <d v="2022-07-05T00:00:00"/>
    <n v="25"/>
    <n v="1"/>
    <n v="7"/>
    <n v="30"/>
    <n v="2"/>
    <n v="21.02"/>
    <n v="23.168139"/>
    <n v="3500000"/>
    <n v="179884"/>
    <n v="2625055"/>
    <n v="79543"/>
    <n v="0"/>
    <n v="0"/>
    <m/>
    <n v="0"/>
    <n v="0"/>
    <n v="0"/>
    <m/>
    <m/>
    <d v="2021-03-31T00:00:00"/>
    <n v="1"/>
    <s v="O"/>
    <n v="1"/>
    <n v="30"/>
    <n v="133904"/>
    <m/>
    <m/>
    <m/>
    <m/>
    <m/>
    <m/>
    <n v="1"/>
    <n v="1"/>
    <m/>
    <m/>
    <n v="2796619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094"/>
    <d v="2019-08-15T00:00:00"/>
    <d v="2022-06-05T00:00:00"/>
    <n v="25"/>
    <n v="1"/>
    <n v="17"/>
    <n v="30"/>
    <n v="2"/>
    <n v="21.01"/>
    <n v="23.156034999999999"/>
    <n v="12000000"/>
    <n v="481834"/>
    <n v="6673209"/>
    <n v="190456"/>
    <n v="0"/>
    <n v="0"/>
    <m/>
    <n v="0"/>
    <n v="0"/>
    <n v="0"/>
    <m/>
    <m/>
    <d v="2021-03-25T00:00:00"/>
    <n v="1"/>
    <s v="O"/>
    <n v="1"/>
    <n v="30"/>
    <n v="365011"/>
    <m/>
    <m/>
    <m/>
    <m/>
    <m/>
    <m/>
    <n v="1"/>
    <n v="1"/>
    <m/>
    <m/>
    <n v="1086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1257"/>
    <d v="2021-01-29T00:00:00"/>
    <d v="2025-02-15T00:00:00"/>
    <n v="15"/>
    <n v="1"/>
    <n v="0"/>
    <n v="30"/>
    <n v="2"/>
    <n v="21.02"/>
    <n v="23.168139"/>
    <n v="8000000"/>
    <n v="247812"/>
    <n v="8000000"/>
    <n v="210300"/>
    <n v="0"/>
    <n v="0"/>
    <m/>
    <n v="0"/>
    <n v="0"/>
    <n v="0"/>
    <m/>
    <m/>
    <d v="2021-02-15T00:00:00"/>
    <n v="1"/>
    <s v="O"/>
    <n v="1"/>
    <n v="30"/>
    <n v="107666"/>
    <m/>
    <m/>
    <m/>
    <m/>
    <m/>
    <m/>
    <n v="1"/>
    <n v="1"/>
    <n v="44225"/>
    <s v="A"/>
    <n v="1787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105"/>
    <n v="4"/>
    <n v="19420"/>
    <d v="2019-10-25T00:00:00"/>
    <d v="2023-01-05T00:00:00"/>
    <n v="0"/>
    <n v="1"/>
    <n v="16"/>
    <n v="30"/>
    <n v="2"/>
    <n v="20.93"/>
    <n v="23.059239999999999"/>
    <n v="5000000"/>
    <n v="181068"/>
    <n v="3276114"/>
    <n v="5334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700000"/>
    <s v="LINEA CONSUMO"/>
    <n v="0"/>
    <n v="0"/>
    <n v="1"/>
    <s v="VARIOS  - -"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975"/>
    <d v="2019-07-19T00:00:00"/>
    <d v="2021-09-15T00:00:00"/>
    <n v="0"/>
    <n v="1"/>
    <n v="19"/>
    <n v="30"/>
    <n v="2"/>
    <n v="21.02"/>
    <n v="23.168139"/>
    <n v="5300000"/>
    <n v="263619"/>
    <n v="1462225"/>
    <n v="14518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2602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6894"/>
    <d v="2020-07-01T00:00:00"/>
    <d v="2021-10-15T00:00:00"/>
    <n v="0"/>
    <n v="1"/>
    <n v="8"/>
    <n v="30"/>
    <n v="2"/>
    <n v="20.34"/>
    <n v="22.347531"/>
    <n v="7141945"/>
    <n v="543222"/>
    <n v="3311351"/>
    <n v="336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179675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283"/>
    <d v="2019-09-20T00:00:00"/>
    <d v="2023-02-15T00:00:00"/>
    <n v="15"/>
    <n v="1"/>
    <n v="16"/>
    <n v="30"/>
    <n v="2"/>
    <n v="20.94"/>
    <n v="23.071335999999999"/>
    <n v="19900000"/>
    <n v="695322"/>
    <n v="13212084"/>
    <n v="114120"/>
    <n v="0"/>
    <n v="0"/>
    <m/>
    <n v="0"/>
    <n v="0"/>
    <n v="0"/>
    <m/>
    <m/>
    <d v="2021-03-30T00:00:00"/>
    <n v="1"/>
    <s v="O"/>
    <n v="1"/>
    <n v="30"/>
    <n v="131940"/>
    <m/>
    <m/>
    <m/>
    <m/>
    <m/>
    <m/>
    <n v="1"/>
    <n v="1"/>
    <m/>
    <m/>
    <n v="2673213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720"/>
    <d v="2019-12-27T00:00:00"/>
    <d v="2023-10-10T00:00:00"/>
    <n v="0"/>
    <n v="1"/>
    <n v="14"/>
    <n v="30"/>
    <n v="2"/>
    <n v="20.95"/>
    <n v="23.083431999999998"/>
    <n v="19900000"/>
    <n v="642106"/>
    <n v="15199704"/>
    <n v="16805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1525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8684"/>
    <d v="2020-07-01T00:00:00"/>
    <d v="2023-01-05T00:00:00"/>
    <n v="25"/>
    <n v="1"/>
    <n v="7"/>
    <n v="30"/>
    <n v="2"/>
    <n v="20.97"/>
    <n v="23.107628999999999"/>
    <n v="6851881"/>
    <n v="295417"/>
    <n v="5434827"/>
    <n v="421202"/>
    <n v="0"/>
    <n v="0"/>
    <m/>
    <n v="0"/>
    <n v="0"/>
    <n v="0"/>
    <m/>
    <m/>
    <d v="2020-11-17T00:00:00"/>
    <n v="1"/>
    <s v="O"/>
    <n v="1"/>
    <n v="30"/>
    <n v="77415"/>
    <m/>
    <m/>
    <m/>
    <m/>
    <m/>
    <m/>
    <n v="1"/>
    <n v="1"/>
    <m/>
    <m/>
    <n v="104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109"/>
    <d v="2020-04-30T00:00:00"/>
    <d v="2021-11-15T00:00:00"/>
    <n v="0"/>
    <n v="1"/>
    <n v="11"/>
    <n v="30"/>
    <n v="2"/>
    <n v="23.31"/>
    <n v="25.968906"/>
    <n v="2200000"/>
    <n v="146004"/>
    <n v="851796"/>
    <n v="607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70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878"/>
    <d v="2020-11-09T00:00:00"/>
    <d v="2023-11-20T00:00:00"/>
    <n v="0"/>
    <n v="1"/>
    <n v="3"/>
    <n v="30"/>
    <n v="2"/>
    <n v="21.02"/>
    <n v="23.168139"/>
    <n v="6000000"/>
    <n v="226112"/>
    <n v="5503131"/>
    <n v="3213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91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327"/>
    <d v="2021-02-17T00:00:00"/>
    <d v="2024-02-28T00:00:00"/>
    <n v="0"/>
    <n v="1"/>
    <n v="0"/>
    <n v="30"/>
    <n v="2"/>
    <n v="21.02"/>
    <n v="23.168139"/>
    <n v="7000000"/>
    <n v="263797"/>
    <n v="7000000"/>
    <n v="12261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3785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307"/>
    <d v="2020-07-13T00:00:00"/>
    <d v="2023-11-15T00:00:00"/>
    <n v="0"/>
    <n v="1"/>
    <n v="8"/>
    <n v="30"/>
    <n v="2"/>
    <n v="19.320074000000002"/>
    <n v="21.126100000000001"/>
    <n v="5000000"/>
    <n v="170511"/>
    <n v="4197524"/>
    <n v="6083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426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424"/>
    <d v="2020-07-31T00:00:00"/>
    <d v="2021-08-15T00:00:00"/>
    <n v="0"/>
    <n v="1"/>
    <n v="7"/>
    <n v="30"/>
    <n v="2"/>
    <n v="21.02"/>
    <n v="23.168139"/>
    <n v="3600000"/>
    <n v="335244"/>
    <n v="1591614"/>
    <n v="287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n v="44043"/>
    <s v="A"/>
    <n v="1756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65"/>
    <d v="2021-03-23T00:00:00"/>
    <d v="2023-05-30T00:00:00"/>
    <n v="0"/>
    <n v="1"/>
    <n v="0"/>
    <n v="30"/>
    <n v="2"/>
    <n v="22.619997999999999"/>
    <n v="25.118919999999999"/>
    <n v="3000000"/>
    <n v="147023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832"/>
    <d v="2020-10-29T00:00:00"/>
    <d v="2022-10-30T00:00:00"/>
    <n v="0"/>
    <n v="1"/>
    <n v="22"/>
    <n v="30"/>
    <n v="2"/>
    <n v="23.42"/>
    <n v="26.104899"/>
    <n v="2000000"/>
    <n v="105164"/>
    <n v="176659"/>
    <n v="57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48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716"/>
    <d v="2019-12-27T00:00:00"/>
    <d v="2022-05-05T00:00:00"/>
    <n v="0"/>
    <n v="1"/>
    <n v="14"/>
    <n v="30"/>
    <n v="2"/>
    <n v="23.35"/>
    <n v="26.018343000000002"/>
    <n v="4000000"/>
    <n v="186642"/>
    <n v="2265529"/>
    <n v="3819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5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646"/>
    <d v="2019-05-08T00:00:00"/>
    <d v="2021-05-15T00:00:00"/>
    <n v="0"/>
    <n v="1"/>
    <n v="22"/>
    <n v="30"/>
    <n v="2"/>
    <n v="17.37"/>
    <n v="18.821816999999999"/>
    <n v="5000000"/>
    <n v="248101"/>
    <n v="485635"/>
    <n v="338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57251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07"/>
    <d v="2019-11-13T00:00:00"/>
    <d v="2021-07-15T00:00:00"/>
    <n v="0"/>
    <n v="1"/>
    <n v="16"/>
    <n v="30"/>
    <n v="2"/>
    <n v="13.28"/>
    <n v="14.118883"/>
    <n v="1500000"/>
    <n v="84018"/>
    <n v="326987"/>
    <n v="1761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38548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155"/>
    <d v="2020-05-28T00:00:00"/>
    <d v="2023-10-15T00:00:00"/>
    <n v="0"/>
    <n v="1"/>
    <n v="9"/>
    <n v="30"/>
    <n v="2"/>
    <n v="19.320074000000002"/>
    <n v="21.126100000000001"/>
    <n v="5000000"/>
    <n v="170511"/>
    <n v="4128471"/>
    <n v="3767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3979"/>
    <s v="A"/>
    <n v="1005155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840"/>
    <d v="2020-10-30T00:00:00"/>
    <d v="2023-05-15T00:00:00"/>
    <n v="0"/>
    <n v="1"/>
    <n v="4"/>
    <n v="30"/>
    <n v="2"/>
    <n v="21.02"/>
    <n v="23.168139"/>
    <n v="6052304"/>
    <n v="261095"/>
    <n v="5404563"/>
    <n v="5365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4134"/>
    <s v="A"/>
    <n v="1315845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820"/>
    <d v="2020-10-28T00:00:00"/>
    <d v="2022-02-28T00:00:00"/>
    <n v="0"/>
    <n v="1"/>
    <n v="4"/>
    <n v="30"/>
    <n v="2"/>
    <n v="23.42"/>
    <n v="26.104899"/>
    <n v="2000000"/>
    <n v="146737"/>
    <n v="1556407"/>
    <n v="30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6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07"/>
    <d v="2020-07-30T00:00:00"/>
    <d v="2023-11-30T00:00:00"/>
    <n v="0"/>
    <n v="1"/>
    <n v="10"/>
    <n v="30"/>
    <n v="2"/>
    <n v="19.320074000000002"/>
    <n v="21.126100000000001"/>
    <n v="5000000"/>
    <n v="170511"/>
    <n v="4008511"/>
    <n v="2796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5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955"/>
    <d v="2020-07-01T00:00:00"/>
    <d v="2022-07-05T00:00:00"/>
    <n v="0"/>
    <n v="1"/>
    <n v="8"/>
    <n v="30"/>
    <n v="2"/>
    <n v="23.42"/>
    <n v="26.104899"/>
    <n v="8234539"/>
    <n v="432989"/>
    <n v="5901571"/>
    <n v="95931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95924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508"/>
    <d v="2019-11-13T00:00:00"/>
    <d v="2021-08-05T00:00:00"/>
    <n v="0"/>
    <n v="1"/>
    <n v="17"/>
    <n v="30"/>
    <n v="2"/>
    <n v="13.28"/>
    <n v="14.118883"/>
    <n v="3000000"/>
    <n v="168037"/>
    <n v="448670"/>
    <n v="1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3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188"/>
    <d v="2020-06-04T00:00:00"/>
    <d v="2023-10-15T00:00:00"/>
    <n v="0"/>
    <n v="1"/>
    <n v="8"/>
    <n v="30"/>
    <n v="2"/>
    <n v="19.320074000000002"/>
    <n v="21.126100000000001"/>
    <n v="5000000"/>
    <n v="170511"/>
    <n v="4238004"/>
    <n v="10243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16086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756"/>
    <d v="2020-10-20T00:00:00"/>
    <d v="2022-05-20T00:00:00"/>
    <n v="10"/>
    <n v="1"/>
    <n v="2"/>
    <n v="30"/>
    <n v="2"/>
    <n v="20.8"/>
    <n v="22.902097999999999"/>
    <n v="14741733"/>
    <n v="917288"/>
    <n v="13138215"/>
    <n v="144519"/>
    <n v="0"/>
    <n v="0"/>
    <m/>
    <n v="0"/>
    <n v="0"/>
    <n v="0"/>
    <m/>
    <m/>
    <d v="2021-03-11T00:00:00"/>
    <n v="1"/>
    <s v="O"/>
    <n v="1"/>
    <n v="30"/>
    <n v="1822011"/>
    <m/>
    <m/>
    <m/>
    <m/>
    <m/>
    <m/>
    <n v="1"/>
    <n v="1"/>
    <m/>
    <m/>
    <n v="1599914"/>
    <s v="LINEA CONSUMO"/>
    <n v="0"/>
    <n v="0"/>
    <m/>
    <m/>
    <n v="5"/>
    <m/>
    <m/>
    <m/>
    <m/>
    <n v="1"/>
    <n v="7"/>
    <n v="1"/>
    <d v="2021-03-31T00:00:00"/>
    <s v="A"/>
    <s v="Consumo"/>
    <x v="4"/>
    <x v="0"/>
  </r>
  <r>
    <s v="C"/>
    <s v="*"/>
    <n v="144205"/>
    <n v="4"/>
    <n v="19208"/>
    <d v="2019-08-30T00:00:00"/>
    <d v="2021-12-01T00:00:00"/>
    <n v="0"/>
    <n v="1"/>
    <n v="18"/>
    <n v="30"/>
    <n v="2"/>
    <n v="23.41"/>
    <n v="26.09253"/>
    <n v="7000000"/>
    <n v="335969"/>
    <n v="2747458"/>
    <n v="5003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4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170"/>
    <d v="2020-05-29T00:00:00"/>
    <d v="2023-10-15T00:00:00"/>
    <n v="15"/>
    <n v="1"/>
    <n v="8"/>
    <n v="30"/>
    <n v="2"/>
    <n v="19.320074000000002"/>
    <n v="21.126100000000001"/>
    <n v="5000000"/>
    <n v="170511"/>
    <n v="4136142"/>
    <n v="33307"/>
    <n v="0"/>
    <n v="0"/>
    <m/>
    <n v="0"/>
    <n v="0"/>
    <n v="0"/>
    <m/>
    <m/>
    <d v="2021-03-23T00:00:00"/>
    <n v="1"/>
    <s v="O"/>
    <n v="1"/>
    <n v="30"/>
    <n v="405"/>
    <m/>
    <m/>
    <m/>
    <m/>
    <m/>
    <m/>
    <n v="1"/>
    <n v="1"/>
    <m/>
    <m/>
    <n v="123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024"/>
    <d v="2018-06-21T00:00:00"/>
    <d v="2021-07-15T00:00:00"/>
    <n v="0"/>
    <n v="1"/>
    <n v="32"/>
    <n v="30"/>
    <n v="2"/>
    <n v="16.569998999999999"/>
    <n v="17.888183999999999"/>
    <n v="15000000"/>
    <n v="531586"/>
    <n v="2054937"/>
    <n v="140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455547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634"/>
    <d v="2019-12-13T00:00:00"/>
    <d v="2023-12-13T00:00:00"/>
    <n v="17"/>
    <n v="1"/>
    <n v="14"/>
    <n v="30"/>
    <n v="2"/>
    <n v="20.95"/>
    <n v="23.083431999999998"/>
    <n v="15000000"/>
    <n v="464082"/>
    <n v="11762798"/>
    <n v="369852"/>
    <n v="0"/>
    <n v="0"/>
    <m/>
    <n v="0"/>
    <n v="0"/>
    <n v="0"/>
    <m/>
    <m/>
    <d v="2021-02-06T00:00:00"/>
    <n v="1"/>
    <s v="O"/>
    <n v="1"/>
    <n v="30"/>
    <n v="196148"/>
    <m/>
    <m/>
    <m/>
    <m/>
    <m/>
    <m/>
    <n v="1"/>
    <n v="1"/>
    <m/>
    <m/>
    <n v="3136791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552"/>
    <d v="2020-09-07T00:00:00"/>
    <d v="2022-05-30T00:00:00"/>
    <n v="0"/>
    <n v="1"/>
    <n v="6"/>
    <n v="30"/>
    <n v="2"/>
    <n v="23.42"/>
    <n v="26.104899"/>
    <n v="2000000"/>
    <n v="121744"/>
    <n v="147366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2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813"/>
    <d v="2019-06-11T00:00:00"/>
    <d v="2021-06-15T00:00:00"/>
    <n v="0"/>
    <n v="1"/>
    <n v="21"/>
    <n v="30"/>
    <n v="2"/>
    <n v="17.39"/>
    <n v="18.845244000000001"/>
    <n v="5000000"/>
    <n v="248149"/>
    <n v="723340"/>
    <n v="52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9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501"/>
    <d v="2021-03-30T00:00:00"/>
    <d v="2023-10-15T00:00:00"/>
    <n v="0"/>
    <n v="1"/>
    <n v="0"/>
    <n v="30"/>
    <n v="2"/>
    <n v="22.619997999999999"/>
    <n v="25.118919999999999"/>
    <n v="5000000"/>
    <n v="219735"/>
    <n v="5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6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1205"/>
    <n v="4"/>
    <n v="21245"/>
    <d v="2021-01-27T00:00:00"/>
    <d v="2026-02-15T00:00:00"/>
    <n v="0"/>
    <n v="1"/>
    <n v="1"/>
    <n v="30"/>
    <n v="2"/>
    <n v="19.529997999999999"/>
    <n v="21.376580000000001"/>
    <n v="40000000"/>
    <n v="1049322"/>
    <n v="39601633"/>
    <n v="322260"/>
    <n v="0"/>
    <n v="40000000"/>
    <m/>
    <n v="0"/>
    <n v="0"/>
    <n v="0"/>
    <m/>
    <m/>
    <d v="2021-03-15T00:00:00"/>
    <n v="2"/>
    <s v="O"/>
    <n v="1"/>
    <n v="30"/>
    <n v="0"/>
    <m/>
    <m/>
    <m/>
    <m/>
    <m/>
    <m/>
    <n v="1"/>
    <n v="1"/>
    <m/>
    <m/>
    <n v="6250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7085"/>
    <d v="2020-07-01T00:00:00"/>
    <d v="2022-02-15T00:00:00"/>
    <n v="0"/>
    <n v="1"/>
    <n v="8"/>
    <n v="30"/>
    <n v="2"/>
    <n v="20.170000000000002"/>
    <n v="22.143163000000001"/>
    <n v="10186103"/>
    <n v="630721"/>
    <n v="6286339"/>
    <n v="52779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59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137"/>
    <d v="2020-05-27T00:00:00"/>
    <d v="2022-01-30T00:00:00"/>
    <n v="0"/>
    <n v="1"/>
    <n v="9"/>
    <n v="30"/>
    <n v="2"/>
    <n v="11.42"/>
    <n v="12.037115999999999"/>
    <n v="2600000"/>
    <n v="143380"/>
    <n v="1483242"/>
    <n v="8007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2442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278"/>
    <d v="2020-06-30T00:00:00"/>
    <d v="2025-07-05T00:00:00"/>
    <n v="25"/>
    <n v="1"/>
    <n v="7"/>
    <n v="30"/>
    <n v="2"/>
    <n v="21.02"/>
    <n v="23.168139"/>
    <n v="13000000"/>
    <n v="351840"/>
    <n v="11949222"/>
    <n v="174380"/>
    <n v="0"/>
    <n v="0"/>
    <m/>
    <n v="0"/>
    <n v="0"/>
    <n v="0"/>
    <m/>
    <m/>
    <d v="2021-03-20T00:00:00"/>
    <n v="1"/>
    <s v="O"/>
    <n v="1"/>
    <n v="30"/>
    <n v="5265"/>
    <m/>
    <m/>
    <m/>
    <m/>
    <m/>
    <m/>
    <n v="1"/>
    <n v="1"/>
    <n v="44012"/>
    <s v="A"/>
    <n v="2613596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174"/>
    <d v="2019-08-29T00:00:00"/>
    <d v="2021-07-05T00:00:00"/>
    <n v="0"/>
    <n v="1"/>
    <n v="18"/>
    <n v="30"/>
    <n v="2"/>
    <n v="23.41"/>
    <n v="26.09253"/>
    <n v="3200000"/>
    <n v="180287"/>
    <n v="663580"/>
    <n v="12528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0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03"/>
    <d v="2020-11-30T00:00:00"/>
    <d v="2024-03-30T00:00:00"/>
    <n v="0"/>
    <n v="1"/>
    <n v="4"/>
    <n v="30"/>
    <n v="2"/>
    <n v="19.32"/>
    <n v="21.126010999999998"/>
    <n v="5000000"/>
    <n v="170510"/>
    <n v="462990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4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105"/>
    <n v="4"/>
    <n v="20299"/>
    <d v="2020-06-30T00:00:00"/>
    <d v="2023-10-30T00:00:00"/>
    <n v="0"/>
    <n v="1"/>
    <n v="9"/>
    <n v="30"/>
    <n v="2"/>
    <n v="17.420000000000002"/>
    <n v="18.880393000000002"/>
    <n v="8000000"/>
    <n v="265063"/>
    <n v="653494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19000"/>
    <s v="LINEA CONSUMO"/>
    <n v="0"/>
    <n v="0"/>
    <n v="1"/>
    <s v="VARIOS  - -"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154"/>
    <d v="2020-05-28T00:00:00"/>
    <d v="2023-09-30T00:00:00"/>
    <n v="0"/>
    <n v="1"/>
    <n v="10"/>
    <n v="30"/>
    <n v="2"/>
    <n v="19.320074000000002"/>
    <n v="21.126100000000001"/>
    <n v="5000000"/>
    <n v="170511"/>
    <n v="4026461"/>
    <n v="2161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3979"/>
    <s v="A"/>
    <n v="623975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1161"/>
    <d v="2021-01-12T00:00:00"/>
    <d v="2024-05-30T00:00:00"/>
    <n v="0"/>
    <n v="1"/>
    <n v="2"/>
    <n v="30"/>
    <n v="2"/>
    <n v="21.02"/>
    <n v="23.168139"/>
    <n v="12000000"/>
    <n v="419790"/>
    <n v="11570245"/>
    <n v="675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208"/>
    <s v="A"/>
    <n v="1793025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275"/>
    <d v="2020-06-30T00:00:00"/>
    <d v="2023-05-01T00:00:00"/>
    <n v="0"/>
    <n v="1"/>
    <n v="8"/>
    <n v="30"/>
    <n v="2"/>
    <n v="21.02"/>
    <n v="23.168139"/>
    <n v="10000000"/>
    <n v="392838"/>
    <n v="8148047"/>
    <n v="137153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409"/>
    <d v="2020-07-30T00:00:00"/>
    <d v="2021-07-30T00:00:00"/>
    <n v="0"/>
    <n v="1"/>
    <n v="8"/>
    <n v="30"/>
    <n v="2"/>
    <n v="17.420000000000002"/>
    <n v="18.880393000000002"/>
    <n v="1200000"/>
    <n v="109685"/>
    <n v="420685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2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765"/>
    <d v="2020-07-01T00:00:00"/>
    <d v="2023-06-01T00:00:00"/>
    <n v="0"/>
    <n v="1"/>
    <n v="25"/>
    <n v="30"/>
    <n v="2"/>
    <n v="17.37"/>
    <n v="18.821816999999999"/>
    <n v="16262214"/>
    <n v="595513"/>
    <n v="5145284"/>
    <n v="670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7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5978"/>
    <d v="2020-07-01T00:00:00"/>
    <d v="2021-09-18T00:00:00"/>
    <n v="12"/>
    <n v="1"/>
    <n v="7"/>
    <n v="30"/>
    <n v="2"/>
    <n v="20.900003999999999"/>
    <n v="23.022964999999999"/>
    <n v="8071671"/>
    <n v="654674"/>
    <n v="4279178"/>
    <n v="65064"/>
    <n v="0"/>
    <n v="0"/>
    <m/>
    <n v="0"/>
    <n v="0"/>
    <n v="0"/>
    <m/>
    <m/>
    <d v="2021-03-04T00:00:00"/>
    <n v="1"/>
    <s v="O"/>
    <n v="1"/>
    <n v="30"/>
    <n v="579881"/>
    <m/>
    <m/>
    <m/>
    <m/>
    <m/>
    <m/>
    <n v="1"/>
    <n v="1"/>
    <m/>
    <m/>
    <n v="1191239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1187"/>
    <d v="2021-01-14T00:00:00"/>
    <d v="2022-03-30T00:00:00"/>
    <n v="0"/>
    <n v="1"/>
    <n v="5"/>
    <n v="30"/>
    <n v="2"/>
    <n v="11.420004"/>
    <n v="12.03712"/>
    <n v="1500000"/>
    <n v="114947"/>
    <n v="936424"/>
    <n v="10692"/>
    <n v="0"/>
    <n v="0"/>
    <m/>
    <n v="0"/>
    <n v="0"/>
    <n v="0"/>
    <m/>
    <m/>
    <d v="2021-02-24T00:00:00"/>
    <n v="1"/>
    <s v="O"/>
    <n v="1"/>
    <n v="30"/>
    <n v="0"/>
    <m/>
    <m/>
    <m/>
    <m/>
    <m/>
    <m/>
    <n v="1"/>
    <n v="1"/>
    <m/>
    <m/>
    <n v="179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776"/>
    <d v="2020-01-17T00:00:00"/>
    <d v="2023-05-01T00:00:00"/>
    <n v="0"/>
    <n v="1"/>
    <n v="13"/>
    <n v="30"/>
    <n v="2"/>
    <n v="23.38"/>
    <n v="26.055430999999999"/>
    <n v="19900000"/>
    <n v="733158"/>
    <n v="14834487"/>
    <n v="2793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69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6869"/>
    <d v="2018-05-24T00:00:00"/>
    <d v="2021-06-03T00:00:00"/>
    <n v="0"/>
    <n v="1"/>
    <n v="33"/>
    <n v="30"/>
    <n v="2"/>
    <n v="20.34"/>
    <n v="22.347531"/>
    <n v="4580000"/>
    <n v="171004"/>
    <n v="49044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5254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54"/>
    <d v="2020-06-25T00:00:00"/>
    <d v="2021-04-30T00:00:00"/>
    <n v="0"/>
    <n v="1"/>
    <n v="9"/>
    <n v="30"/>
    <n v="2"/>
    <n v="11.42"/>
    <n v="12.037115999999999"/>
    <n v="750000"/>
    <n v="78981"/>
    <n v="78005"/>
    <n v="2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09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787"/>
    <d v="2020-10-22T00:00:00"/>
    <d v="2023-01-15T00:00:00"/>
    <n v="0"/>
    <n v="1"/>
    <n v="5"/>
    <n v="30"/>
    <n v="2"/>
    <n v="11.42"/>
    <n v="12.037115999999999"/>
    <n v="2700000"/>
    <n v="117714"/>
    <n v="2208280"/>
    <n v="701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n v="44126"/>
    <s v="A"/>
    <n v="29215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977"/>
    <d v="2020-11-27T00:00:00"/>
    <d v="2023-06-15T00:00:00"/>
    <n v="0"/>
    <n v="1"/>
    <n v="3"/>
    <n v="30"/>
    <n v="2"/>
    <n v="21.02"/>
    <n v="23.168139"/>
    <n v="6000000"/>
    <n v="258839"/>
    <n v="5528899"/>
    <n v="484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4162"/>
    <s v="A"/>
    <n v="1118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863"/>
    <d v="2020-07-01T00:00:00"/>
    <d v="2023-11-12T00:00:00"/>
    <n v="18"/>
    <n v="1"/>
    <n v="7"/>
    <n v="30"/>
    <n v="2"/>
    <n v="23.39"/>
    <n v="26.067796999999999"/>
    <n v="26707867"/>
    <n v="967643"/>
    <n v="23389376"/>
    <n v="719383"/>
    <n v="0"/>
    <n v="0"/>
    <m/>
    <n v="0"/>
    <n v="0"/>
    <n v="0"/>
    <m/>
    <m/>
    <d v="2021-03-31T00:00:00"/>
    <n v="1"/>
    <s v="O"/>
    <n v="1"/>
    <n v="30"/>
    <n v="511747"/>
    <m/>
    <m/>
    <m/>
    <m/>
    <m/>
    <m/>
    <n v="1"/>
    <n v="1"/>
    <m/>
    <m/>
    <n v="45894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21091"/>
    <d v="2020-12-23T00:00:00"/>
    <d v="2022-01-15T00:00:00"/>
    <n v="0"/>
    <n v="1"/>
    <n v="3"/>
    <n v="30"/>
    <n v="2"/>
    <n v="11.42"/>
    <n v="12.037115999999999"/>
    <n v="1000000"/>
    <n v="88578"/>
    <n v="75602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0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052"/>
    <d v="2020-03-13T00:00:00"/>
    <d v="2021-06-10T00:00:00"/>
    <n v="20"/>
    <n v="1"/>
    <n v="10"/>
    <n v="30"/>
    <n v="2"/>
    <n v="11.32"/>
    <n v="11.926185"/>
    <n v="1500000"/>
    <n v="114877"/>
    <n v="448878"/>
    <n v="7282"/>
    <n v="0"/>
    <n v="0"/>
    <m/>
    <n v="0"/>
    <n v="0"/>
    <n v="0"/>
    <m/>
    <m/>
    <d v="2021-02-17T00:00:00"/>
    <n v="1"/>
    <s v="O"/>
    <n v="1"/>
    <n v="30"/>
    <n v="110648"/>
    <m/>
    <m/>
    <m/>
    <m/>
    <m/>
    <m/>
    <n v="1"/>
    <n v="1"/>
    <m/>
    <m/>
    <n v="151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40"/>
    <d v="2019-10-29T00:00:00"/>
    <d v="2021-07-10T00:00:00"/>
    <n v="0"/>
    <n v="1"/>
    <n v="16"/>
    <n v="30"/>
    <n v="2"/>
    <n v="12.33"/>
    <n v="13.051225000000001"/>
    <n v="2540000"/>
    <n v="141145"/>
    <n v="544787"/>
    <n v="411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9144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75"/>
    <d v="2021-03-24T00:00:00"/>
    <d v="2023-08-30T00:00:00"/>
    <n v="0"/>
    <n v="1"/>
    <n v="0"/>
    <n v="30"/>
    <n v="2"/>
    <n v="21.02"/>
    <n v="23.168139"/>
    <n v="8500000"/>
    <n v="376331"/>
    <n v="8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303"/>
    <d v="2019-02-28T00:00:00"/>
    <d v="2022-06-05T00:00:00"/>
    <n v="0"/>
    <n v="1"/>
    <n v="24"/>
    <n v="30"/>
    <n v="2"/>
    <n v="17.43"/>
    <n v="18.892112000000001"/>
    <n v="19900000"/>
    <n v="671953"/>
    <n v="8998504"/>
    <n v="108732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2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796"/>
    <d v="2020-07-01T00:00:00"/>
    <d v="2023-09-04T00:00:00"/>
    <n v="26"/>
    <n v="1"/>
    <n v="7"/>
    <n v="30"/>
    <n v="2"/>
    <n v="17.39"/>
    <n v="18.845244000000001"/>
    <n v="22286676"/>
    <n v="766859"/>
    <n v="18553783"/>
    <n v="233014"/>
    <n v="0"/>
    <n v="0"/>
    <m/>
    <n v="0"/>
    <n v="0"/>
    <n v="0"/>
    <m/>
    <m/>
    <d v="2021-03-16T00:00:00"/>
    <n v="1"/>
    <s v="O"/>
    <n v="1"/>
    <n v="30"/>
    <n v="3626"/>
    <m/>
    <m/>
    <m/>
    <m/>
    <m/>
    <m/>
    <n v="1"/>
    <n v="1"/>
    <m/>
    <m/>
    <n v="146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0580"/>
    <d v="2020-09-14T00:00:00"/>
    <d v="2021-09-15T00:00:00"/>
    <n v="0"/>
    <n v="1"/>
    <n v="6"/>
    <n v="30"/>
    <n v="2"/>
    <n v="11.42"/>
    <n v="12.037115999999999"/>
    <n v="1000000"/>
    <n v="88578"/>
    <n v="512818"/>
    <n v="1467"/>
    <n v="0"/>
    <n v="0"/>
    <m/>
    <n v="0"/>
    <n v="0"/>
    <n v="0"/>
    <m/>
    <m/>
    <d v="2021-03-21T00:00:00"/>
    <n v="1"/>
    <s v="O"/>
    <n v="1"/>
    <n v="30"/>
    <n v="0"/>
    <m/>
    <m/>
    <m/>
    <m/>
    <m/>
    <m/>
    <n v="1"/>
    <n v="1"/>
    <m/>
    <m/>
    <n v="172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210"/>
    <d v="2021-01-19T00:00:00"/>
    <d v="2023-02-05T00:00:00"/>
    <n v="25"/>
    <n v="1"/>
    <n v="0"/>
    <n v="30"/>
    <n v="2"/>
    <n v="21.02"/>
    <n v="23.168139"/>
    <n v="5000000"/>
    <n v="256977"/>
    <n v="4831451"/>
    <n v="70542"/>
    <n v="0"/>
    <n v="0"/>
    <m/>
    <n v="0"/>
    <n v="0"/>
    <n v="0"/>
    <m/>
    <m/>
    <d v="2021-03-13T00:00:00"/>
    <n v="1"/>
    <s v="O"/>
    <n v="1"/>
    <n v="30"/>
    <n v="852"/>
    <m/>
    <m/>
    <m/>
    <m/>
    <m/>
    <m/>
    <n v="1"/>
    <n v="1"/>
    <m/>
    <m/>
    <n v="227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385"/>
    <d v="2020-07-30T00:00:00"/>
    <d v="2024-04-30T00:00:00"/>
    <n v="0"/>
    <n v="1"/>
    <n v="8"/>
    <n v="30"/>
    <n v="2"/>
    <n v="21.02"/>
    <n v="23.168139"/>
    <n v="24000000"/>
    <n v="775292"/>
    <n v="20962090"/>
    <n v="1224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042"/>
    <s v="A"/>
    <n v="1115000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354"/>
    <d v="2020-07-23T00:00:00"/>
    <d v="2023-12-15T00:00:00"/>
    <n v="0"/>
    <n v="1"/>
    <n v="7"/>
    <n v="30"/>
    <n v="2"/>
    <n v="19.320074000000002"/>
    <n v="21.126100000000001"/>
    <n v="5000000"/>
    <n v="170511"/>
    <n v="4330555"/>
    <n v="37184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145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802"/>
    <d v="2020-07-01T00:00:00"/>
    <d v="2022-01-10T00:00:00"/>
    <n v="0"/>
    <n v="1"/>
    <n v="9"/>
    <n v="30"/>
    <n v="2"/>
    <n v="12.38"/>
    <n v="13.107189"/>
    <n v="2588304"/>
    <n v="158297"/>
    <n v="1281569"/>
    <n v="837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36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956"/>
    <d v="2020-07-01T00:00:00"/>
    <d v="2023-07-20T00:00:00"/>
    <n v="0"/>
    <n v="1"/>
    <n v="8"/>
    <n v="30"/>
    <n v="2"/>
    <n v="17.47"/>
    <n v="18.938995999999999"/>
    <n v="15000000"/>
    <n v="538306"/>
    <n v="12299229"/>
    <n v="5969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5834"/>
    <s v="LINEA CONSUMO"/>
    <n v="0"/>
    <n v="0"/>
    <m/>
    <m/>
    <n v="1"/>
    <n v="1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064"/>
    <d v="2020-12-15T00:00:00"/>
    <d v="2021-12-30T00:00:00"/>
    <n v="0"/>
    <n v="1"/>
    <n v="3"/>
    <n v="30"/>
    <n v="2"/>
    <n v="11.42"/>
    <n v="12.037115999999999"/>
    <n v="1000000"/>
    <n v="88578"/>
    <n v="754640"/>
    <n v="334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166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1205"/>
    <n v="3"/>
    <n v="20658"/>
    <d v="2020-09-30T00:00:00"/>
    <d v="2025-05-30T00:00:00"/>
    <n v="0"/>
    <n v="1"/>
    <n v="30"/>
    <n v="30"/>
    <n v="2"/>
    <n v="19.32"/>
    <n v="21.126010999999998"/>
    <n v="29900000"/>
    <n v="814321"/>
    <n v="16887485"/>
    <n v="0"/>
    <n v="0"/>
    <n v="30000000"/>
    <m/>
    <n v="0"/>
    <n v="0"/>
    <n v="0"/>
    <m/>
    <m/>
    <d v="2021-03-30T00:00:00"/>
    <n v="7"/>
    <s v="O"/>
    <n v="1"/>
    <n v="30"/>
    <n v="0"/>
    <m/>
    <m/>
    <m/>
    <m/>
    <m/>
    <m/>
    <n v="1"/>
    <n v="1"/>
    <n v="44104"/>
    <s v="A"/>
    <n v="24690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387"/>
    <d v="2020-07-30T00:00:00"/>
    <d v="2024-01-15T00:00:00"/>
    <n v="0"/>
    <n v="1"/>
    <n v="30"/>
    <n v="30"/>
    <n v="2"/>
    <n v="21.02"/>
    <n v="23.168139"/>
    <n v="14000000"/>
    <n v="481490"/>
    <n v="4765649"/>
    <n v="278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386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945"/>
    <d v="2020-11-24T00:00:00"/>
    <d v="2022-03-30T00:00:00"/>
    <n v="0"/>
    <n v="1"/>
    <n v="4"/>
    <n v="30"/>
    <n v="2"/>
    <n v="21.02"/>
    <n v="23.168139"/>
    <n v="2000000"/>
    <n v="144418"/>
    <n v="1546205"/>
    <n v="90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159"/>
    <s v="A"/>
    <n v="795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323"/>
    <d v="2020-07-15T00:00:00"/>
    <d v="2022-07-15T00:00:00"/>
    <n v="0"/>
    <n v="1"/>
    <n v="8"/>
    <n v="30"/>
    <n v="2"/>
    <n v="23.42"/>
    <n v="26.104899"/>
    <n v="2000000"/>
    <n v="105164"/>
    <n v="1410468"/>
    <n v="1927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666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637"/>
    <d v="2020-09-28T00:00:00"/>
    <d v="2021-09-30T00:00:00"/>
    <n v="0"/>
    <n v="1"/>
    <n v="5"/>
    <n v="30"/>
    <n v="2"/>
    <n v="11.42"/>
    <n v="12.037115999999999"/>
    <n v="1200000"/>
    <n v="106293"/>
    <n v="707883"/>
    <n v="9674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206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727"/>
    <d v="2020-10-15T00:00:00"/>
    <d v="2023-08-30T00:00:00"/>
    <n v="0"/>
    <n v="1"/>
    <n v="6"/>
    <n v="30"/>
    <n v="2"/>
    <n v="21.02"/>
    <n v="23.168139"/>
    <n v="8000000"/>
    <n v="314271"/>
    <n v="6904745"/>
    <n v="806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n v="44119"/>
    <s v="A"/>
    <n v="1436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625"/>
    <d v="2020-09-24T00:00:00"/>
    <d v="2021-10-30T00:00:00"/>
    <n v="0"/>
    <n v="1"/>
    <n v="5"/>
    <n v="30"/>
    <n v="2"/>
    <n v="11.42"/>
    <n v="12.037115999999999"/>
    <n v="1212000"/>
    <n v="99559"/>
    <n v="763418"/>
    <n v="6510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47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394"/>
    <d v="2020-07-30T00:00:00"/>
    <d v="2022-04-15T00:00:00"/>
    <n v="0"/>
    <n v="1"/>
    <n v="15"/>
    <n v="30"/>
    <n v="2"/>
    <n v="23.42"/>
    <n v="26.104899"/>
    <n v="3000000"/>
    <n v="182616"/>
    <n v="848550"/>
    <n v="552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87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075"/>
    <d v="2019-08-12T00:00:00"/>
    <d v="2022-03-10T00:00:00"/>
    <n v="0"/>
    <n v="1"/>
    <n v="18"/>
    <n v="30"/>
    <n v="2"/>
    <n v="21.01"/>
    <n v="23.156034999999999"/>
    <n v="5000000"/>
    <n v="215674"/>
    <n v="2266078"/>
    <n v="2778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28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134"/>
    <d v="2020-12-29T00:00:00"/>
    <d v="2021-12-30T00:00:00"/>
    <n v="0"/>
    <n v="1"/>
    <n v="3"/>
    <n v="30"/>
    <n v="2"/>
    <n v="23.42"/>
    <n v="26.104899"/>
    <n v="1000000"/>
    <n v="94279"/>
    <n v="767818"/>
    <n v="1000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265"/>
    <d v="2019-09-18T00:00:00"/>
    <d v="2022-07-05T00:00:00"/>
    <n v="0"/>
    <n v="1"/>
    <n v="17"/>
    <n v="30"/>
    <n v="2"/>
    <n v="23.34"/>
    <n v="26.005981999999999"/>
    <n v="8000000"/>
    <n v="330762"/>
    <n v="4479506"/>
    <n v="8421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7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359"/>
    <d v="2021-02-25T00:00:00"/>
    <d v="2023-08-28T00:00:00"/>
    <n v="0"/>
    <n v="1"/>
    <n v="1"/>
    <n v="30"/>
    <n v="2"/>
    <n v="22.619997999999999"/>
    <n v="25.118919999999999"/>
    <n v="6000000"/>
    <n v="263682"/>
    <n v="5826480"/>
    <n v="21966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716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503"/>
    <d v="2021-03-30T00:00:00"/>
    <d v="2022-09-30T00:00:00"/>
    <n v="0"/>
    <n v="1"/>
    <n v="0"/>
    <n v="30"/>
    <n v="2"/>
    <n v="22.619997999999999"/>
    <n v="25.118919999999999"/>
    <n v="2000000"/>
    <n v="132059"/>
    <n v="2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9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372"/>
    <d v="2020-07-01T00:00:00"/>
    <d v="2022-10-10T00:00:00"/>
    <n v="0"/>
    <n v="1"/>
    <n v="8"/>
    <n v="30"/>
    <n v="2"/>
    <n v="21.12"/>
    <n v="23.289241000000001"/>
    <n v="14821151"/>
    <n v="694376"/>
    <n v="11126197"/>
    <n v="12401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98840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9937"/>
    <d v="2020-07-01T00:00:00"/>
    <d v="2021-09-10T00:00:00"/>
    <n v="0"/>
    <n v="1"/>
    <n v="8"/>
    <n v="30"/>
    <n v="2"/>
    <n v="11.47"/>
    <n v="12.092618999999999"/>
    <n v="1400250"/>
    <n v="107336"/>
    <n v="596471"/>
    <n v="494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6597"/>
    <s v="LINEA CONSUMO"/>
    <n v="0"/>
    <n v="0"/>
    <m/>
    <m/>
    <n v="1"/>
    <n v="1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703"/>
    <d v="2020-07-01T00:00:00"/>
    <d v="2023-05-05T00:00:00"/>
    <n v="25"/>
    <n v="1"/>
    <n v="7"/>
    <n v="30"/>
    <n v="2"/>
    <n v="23.35"/>
    <n v="26.018343000000002"/>
    <n v="9409854"/>
    <n v="380921"/>
    <n v="7830095"/>
    <n v="126506"/>
    <n v="0"/>
    <n v="0"/>
    <m/>
    <n v="0"/>
    <n v="0"/>
    <n v="0"/>
    <m/>
    <m/>
    <d v="2021-03-11T00:00:00"/>
    <n v="1"/>
    <s v="O"/>
    <n v="1"/>
    <n v="30"/>
    <n v="114896"/>
    <m/>
    <m/>
    <m/>
    <m/>
    <m/>
    <m/>
    <n v="1"/>
    <n v="1"/>
    <m/>
    <m/>
    <n v="85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562"/>
    <d v="2019-11-27T00:00:00"/>
    <d v="2022-02-15T00:00:00"/>
    <n v="0"/>
    <n v="1"/>
    <n v="15"/>
    <n v="30"/>
    <n v="2"/>
    <n v="20.88"/>
    <n v="22.998778999999999"/>
    <n v="6000000"/>
    <n v="288860"/>
    <n v="2869303"/>
    <n v="428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3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6899"/>
    <d v="2020-07-01T00:00:00"/>
    <d v="2022-10-02T00:00:00"/>
    <n v="0"/>
    <n v="1"/>
    <n v="8"/>
    <n v="30"/>
    <n v="2"/>
    <n v="22.74"/>
    <n v="25.266368"/>
    <n v="10039277"/>
    <n v="478461"/>
    <n v="7544145"/>
    <n v="13818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9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105"/>
    <d v="2019-08-20T00:00:00"/>
    <d v="2021-09-08T00:00:00"/>
    <n v="0"/>
    <n v="1"/>
    <n v="18"/>
    <n v="30"/>
    <n v="2"/>
    <n v="21.01"/>
    <n v="23.156034999999999"/>
    <n v="10000000"/>
    <n v="513906"/>
    <n v="2887833"/>
    <n v="421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4785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19963"/>
    <d v="2020-02-27T00:00:00"/>
    <d v="2023-05-15T00:00:00"/>
    <n v="0"/>
    <n v="1"/>
    <n v="12"/>
    <n v="30"/>
    <n v="2"/>
    <n v="21.07"/>
    <n v="23.228676"/>
    <n v="6000000"/>
    <n v="217717"/>
    <n v="4499989"/>
    <n v="4741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3888"/>
    <s v="A"/>
    <n v="1510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121"/>
    <d v="2020-07-01T00:00:00"/>
    <d v="2022-08-03T00:00:00"/>
    <n v="0"/>
    <n v="1"/>
    <n v="8"/>
    <n v="30"/>
    <n v="2"/>
    <n v="21.01"/>
    <n v="23.156034999999999"/>
    <n v="4956306"/>
    <n v="246499"/>
    <n v="3589505"/>
    <n v="5656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4254"/>
    <d v="2020-07-01T00:00:00"/>
    <d v="2022-07-26T00:00:00"/>
    <n v="4"/>
    <n v="1"/>
    <n v="7"/>
    <n v="30"/>
    <n v="2"/>
    <n v="22.730001000000001"/>
    <n v="25.254075"/>
    <n v="10148645"/>
    <n v="530159"/>
    <n v="7644414"/>
    <n v="162128"/>
    <n v="0"/>
    <n v="0"/>
    <m/>
    <n v="0"/>
    <n v="0"/>
    <n v="0"/>
    <m/>
    <m/>
    <d v="2021-03-31T00:00:00"/>
    <n v="1"/>
    <s v="O"/>
    <n v="1"/>
    <n v="30"/>
    <n v="385354"/>
    <m/>
    <m/>
    <m/>
    <m/>
    <m/>
    <m/>
    <n v="1"/>
    <n v="1"/>
    <m/>
    <m/>
    <n v="219158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219"/>
    <d v="2020-06-12T00:00:00"/>
    <d v="2021-12-30T00:00:00"/>
    <n v="0"/>
    <n v="1"/>
    <n v="10"/>
    <n v="30"/>
    <n v="2"/>
    <n v="17.420000000000002"/>
    <n v="18.880393000000002"/>
    <n v="5000000"/>
    <n v="317648"/>
    <n v="22962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5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90"/>
    <d v="2020-08-20T00:00:00"/>
    <d v="2024-01-15T00:00:00"/>
    <n v="0"/>
    <n v="1"/>
    <n v="6"/>
    <n v="30"/>
    <n v="2"/>
    <n v="19.32"/>
    <n v="21.126010999999998"/>
    <n v="5000000"/>
    <n v="170510"/>
    <n v="4379472"/>
    <n v="79901"/>
    <n v="0"/>
    <n v="0"/>
    <m/>
    <n v="0"/>
    <n v="0"/>
    <n v="0"/>
    <m/>
    <m/>
    <d v="2021-02-26T00:00:00"/>
    <n v="1"/>
    <s v="O"/>
    <n v="1"/>
    <n v="30"/>
    <n v="0"/>
    <m/>
    <m/>
    <m/>
    <m/>
    <m/>
    <m/>
    <n v="1"/>
    <n v="1"/>
    <m/>
    <m/>
    <n v="187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133"/>
    <d v="2020-05-19T00:00:00"/>
    <d v="2023-09-30T00:00:00"/>
    <n v="0"/>
    <n v="1"/>
    <n v="11"/>
    <n v="30"/>
    <n v="2"/>
    <n v="19.320074000000002"/>
    <n v="21.126100000000001"/>
    <n v="5000000"/>
    <n v="170511"/>
    <n v="3923632"/>
    <n v="842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230874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550003040"/>
    <d v="2019-12-13T00:00:00"/>
    <d v="2022-01-04T00:00:00"/>
    <n v="0"/>
    <n v="1"/>
    <n v="14"/>
    <n v="30"/>
    <n v="2"/>
    <n v="23.432207999999999"/>
    <n v="26.12"/>
    <n v="7000000"/>
    <n v="369923"/>
    <n v="3134769"/>
    <n v="816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983402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550003190"/>
    <d v="2021-03-01T00:00:00"/>
    <d v="2023-01-04T00:00:00"/>
    <n v="0"/>
    <n v="1"/>
    <n v="1"/>
    <n v="30"/>
    <n v="2"/>
    <n v="23.02"/>
    <n v="25.611024"/>
    <n v="3500000"/>
    <n v="196515"/>
    <n v="3352721"/>
    <n v="857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51775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19383"/>
    <d v="2019-10-17T00:00:00"/>
    <d v="2021-11-03T00:00:00"/>
    <n v="0"/>
    <n v="1"/>
    <n v="16"/>
    <n v="30"/>
    <n v="2"/>
    <n v="20.93"/>
    <n v="23.059239999999999"/>
    <n v="3000000"/>
    <n v="154054"/>
    <n v="1137661"/>
    <n v="1850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87"/>
    <d v="2019-11-27T00:00:00"/>
    <d v="2022-12-15T00:00:00"/>
    <n v="0"/>
    <n v="1"/>
    <n v="15"/>
    <n v="30"/>
    <n v="2"/>
    <n v="20.88"/>
    <n v="22.998778999999999"/>
    <n v="6000000"/>
    <n v="225681"/>
    <n v="3941591"/>
    <n v="3354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6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297"/>
    <d v="2020-06-30T00:00:00"/>
    <d v="2021-09-15T00:00:00"/>
    <n v="0"/>
    <n v="1"/>
    <n v="8"/>
    <n v="30"/>
    <n v="2"/>
    <n v="21.02"/>
    <n v="23.168139"/>
    <n v="1200000"/>
    <n v="97398"/>
    <n v="542506"/>
    <n v="824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n v="44012"/>
    <s v="A"/>
    <n v="925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304"/>
    <d v="2020-07-13T00:00:00"/>
    <d v="2021-09-15T00:00:00"/>
    <n v="0"/>
    <n v="1"/>
    <n v="8"/>
    <n v="30"/>
    <n v="2"/>
    <n v="11.42"/>
    <n v="12.037115999999999"/>
    <n v="1200000"/>
    <n v="91958"/>
    <n v="529338"/>
    <n v="470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582"/>
    <d v="2020-09-15T00:00:00"/>
    <d v="2021-07-15T00:00:00"/>
    <n v="0"/>
    <n v="1"/>
    <n v="6"/>
    <n v="30"/>
    <n v="2"/>
    <n v="11.42"/>
    <n v="12.037115999999999"/>
    <n v="1000000"/>
    <n v="105309"/>
    <n v="407028"/>
    <n v="21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88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550003077"/>
    <d v="2020-07-01T00:00:00"/>
    <d v="2022-01-17T00:00:00"/>
    <n v="0"/>
    <n v="1"/>
    <n v="9"/>
    <n v="30"/>
    <n v="2"/>
    <n v="23.432207999999999"/>
    <n v="26.12"/>
    <n v="2971580"/>
    <n v="198312"/>
    <n v="1579518"/>
    <n v="1336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764000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18541"/>
    <d v="2020-07-01T00:00:00"/>
    <d v="2023-05-01T00:00:00"/>
    <n v="0"/>
    <n v="1"/>
    <n v="8"/>
    <n v="30"/>
    <n v="2"/>
    <n v="21.08"/>
    <n v="23.240787000000001"/>
    <n v="13159867"/>
    <n v="517372"/>
    <n v="10722737"/>
    <n v="18209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16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830"/>
    <d v="2020-10-29T00:00:00"/>
    <d v="2023-11-30T00:00:00"/>
    <n v="0"/>
    <n v="1"/>
    <n v="5"/>
    <n v="30"/>
    <n v="2"/>
    <n v="21.02"/>
    <n v="23.168139"/>
    <n v="9000000"/>
    <n v="332576"/>
    <n v="7996433"/>
    <n v="466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675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550"/>
    <d v="2019-11-25T00:00:00"/>
    <d v="2021-12-15T00:00:00"/>
    <n v="0"/>
    <n v="1"/>
    <n v="15"/>
    <n v="30"/>
    <n v="2"/>
    <n v="13.28"/>
    <n v="14.118883"/>
    <n v="5600000"/>
    <n v="266971"/>
    <n v="2273983"/>
    <n v="1258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421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020"/>
    <d v="2020-03-05T00:00:00"/>
    <d v="2022-02-20T00:00:00"/>
    <n v="0"/>
    <n v="1"/>
    <n v="12"/>
    <n v="30"/>
    <n v="2"/>
    <n v="20.92"/>
    <n v="23.047146000000001"/>
    <n v="4000000"/>
    <n v="212595"/>
    <n v="2103352"/>
    <n v="8554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3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28"/>
    <d v="2020-07-01T00:00:00"/>
    <d v="2022-08-10T00:00:00"/>
    <n v="0"/>
    <n v="1"/>
    <n v="8"/>
    <n v="30"/>
    <n v="2"/>
    <n v="20.88"/>
    <n v="22.998778999999999"/>
    <n v="6401246"/>
    <n v="317952"/>
    <n v="4644463"/>
    <n v="5335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20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628"/>
    <d v="2020-09-24T00:00:00"/>
    <d v="2023-04-17T00:00:00"/>
    <n v="13"/>
    <n v="1"/>
    <n v="4"/>
    <n v="30"/>
    <n v="2"/>
    <n v="21.02"/>
    <n v="23.168139"/>
    <n v="4000000"/>
    <n v="172559"/>
    <n v="3579133"/>
    <n v="86221"/>
    <n v="0"/>
    <n v="0"/>
    <m/>
    <n v="0"/>
    <n v="0"/>
    <n v="0"/>
    <m/>
    <m/>
    <d v="2021-03-05T00:00:00"/>
    <n v="1"/>
    <s v="O"/>
    <n v="1"/>
    <n v="30"/>
    <n v="109869"/>
    <m/>
    <m/>
    <m/>
    <m/>
    <m/>
    <m/>
    <n v="1"/>
    <n v="1"/>
    <m/>
    <m/>
    <n v="110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329"/>
    <d v="2020-07-01T00:00:00"/>
    <d v="2024-02-15T00:00:00"/>
    <n v="15"/>
    <n v="1"/>
    <n v="7"/>
    <n v="30"/>
    <n v="2"/>
    <n v="17.34"/>
    <n v="18.786684000000001"/>
    <n v="25898770"/>
    <n v="812875"/>
    <n v="22691948"/>
    <n v="389614"/>
    <n v="0"/>
    <n v="0"/>
    <m/>
    <n v="0"/>
    <n v="0"/>
    <n v="0"/>
    <m/>
    <m/>
    <d v="2021-03-31T00:00:00"/>
    <n v="1"/>
    <s v="O"/>
    <n v="1"/>
    <n v="30"/>
    <n v="484971"/>
    <m/>
    <m/>
    <m/>
    <m/>
    <m/>
    <m/>
    <n v="1"/>
    <n v="1"/>
    <m/>
    <m/>
    <n v="3061438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19726"/>
    <d v="2019-12-30T00:00:00"/>
    <d v="2023-03-15T00:00:00"/>
    <n v="0"/>
    <n v="1"/>
    <n v="14"/>
    <n v="30"/>
    <n v="2"/>
    <n v="20.95"/>
    <n v="23.083431999999998"/>
    <n v="11000000"/>
    <n v="398464"/>
    <n v="7758103"/>
    <n v="67542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741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477"/>
    <d v="2020-07-01T00:00:00"/>
    <d v="2023-02-09T00:00:00"/>
    <n v="0"/>
    <n v="1"/>
    <n v="8"/>
    <n v="30"/>
    <n v="2"/>
    <n v="20.93"/>
    <n v="23.059239999999999"/>
    <n v="10960996"/>
    <n v="460743"/>
    <n v="8645648"/>
    <n v="110572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56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887"/>
    <d v="2020-11-10T00:00:00"/>
    <d v="2021-05-30T00:00:00"/>
    <n v="0"/>
    <n v="1"/>
    <n v="4"/>
    <n v="30"/>
    <n v="2"/>
    <n v="23.42"/>
    <n v="26.104899"/>
    <n v="2200000"/>
    <n v="392116"/>
    <n v="751954"/>
    <n v="342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58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310"/>
    <d v="2020-07-13T00:00:00"/>
    <d v="2023-07-30T00:00:00"/>
    <n v="0"/>
    <n v="1"/>
    <n v="7"/>
    <n v="30"/>
    <n v="2"/>
    <n v="21.02"/>
    <n v="23.168139"/>
    <n v="3000000"/>
    <n v="113056"/>
    <n v="2545635"/>
    <n v="49039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146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058"/>
    <d v="2020-07-01T00:00:00"/>
    <d v="2021-12-10T00:00:00"/>
    <n v="20"/>
    <n v="1"/>
    <n v="7"/>
    <n v="30"/>
    <n v="2"/>
    <n v="21.01"/>
    <n v="23.156034999999999"/>
    <n v="7499279"/>
    <n v="513858"/>
    <n v="4286425"/>
    <n v="50080"/>
    <n v="0"/>
    <n v="0"/>
    <m/>
    <n v="0"/>
    <n v="0"/>
    <n v="0"/>
    <m/>
    <m/>
    <d v="2021-03-12T00:00:00"/>
    <n v="1"/>
    <s v="O"/>
    <n v="1"/>
    <n v="30"/>
    <n v="41874"/>
    <m/>
    <m/>
    <m/>
    <m/>
    <m/>
    <m/>
    <n v="1"/>
    <n v="1"/>
    <m/>
    <m/>
    <n v="9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8590"/>
    <d v="2020-07-01T00:00:00"/>
    <d v="2022-04-15T00:00:00"/>
    <n v="0"/>
    <n v="1"/>
    <n v="8"/>
    <n v="30"/>
    <n v="2"/>
    <n v="21.08"/>
    <n v="23.240787000000001"/>
    <n v="4405346"/>
    <n v="252662"/>
    <n v="2913840"/>
    <n v="2462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3"/>
    <n v="20007"/>
    <d v="2020-02-28T00:00:00"/>
    <d v="2022-09-10T00:00:00"/>
    <n v="0"/>
    <n v="1"/>
    <n v="12"/>
    <n v="30"/>
    <n v="2"/>
    <n v="21.07"/>
    <n v="23.228676"/>
    <n v="5000000"/>
    <n v="215824"/>
    <n v="3306206"/>
    <n v="378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3889"/>
    <s v="A"/>
    <n v="1077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1480"/>
    <d v="2021-03-26T00:00:00"/>
    <d v="2023-11-15T00:00:00"/>
    <n v="0"/>
    <n v="1"/>
    <n v="0"/>
    <n v="30"/>
    <n v="2"/>
    <n v="21.02"/>
    <n v="23.168139"/>
    <n v="8000000"/>
    <n v="336641"/>
    <n v="8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281"/>
    <s v="A"/>
    <n v="1991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919"/>
    <d v="2020-07-01T00:00:00"/>
    <d v="2023-04-15T00:00:00"/>
    <n v="15"/>
    <n v="1"/>
    <n v="7"/>
    <n v="30"/>
    <n v="2"/>
    <n v="17.47"/>
    <n v="18.938995999999999"/>
    <n v="4652272"/>
    <n v="178548"/>
    <n v="3728332"/>
    <n v="27165"/>
    <n v="0"/>
    <n v="0"/>
    <m/>
    <n v="0"/>
    <n v="0"/>
    <n v="0"/>
    <m/>
    <m/>
    <d v="2021-03-15T00:00:00"/>
    <n v="1"/>
    <s v="O"/>
    <n v="1"/>
    <n v="30"/>
    <n v="9128"/>
    <m/>
    <m/>
    <m/>
    <m/>
    <m/>
    <m/>
    <n v="1"/>
    <n v="1"/>
    <m/>
    <m/>
    <n v="3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181"/>
    <d v="2020-05-29T00:00:00"/>
    <d v="2023-10-05T00:00:00"/>
    <n v="0"/>
    <n v="1"/>
    <n v="10"/>
    <n v="30"/>
    <n v="2"/>
    <n v="19.320074000000002"/>
    <n v="21.126100000000001"/>
    <n v="5000000"/>
    <n v="170511"/>
    <n v="40174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3924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587"/>
    <d v="2020-09-16T00:00:00"/>
    <d v="2022-02-05T00:00:00"/>
    <n v="0"/>
    <n v="1"/>
    <n v="7"/>
    <n v="30"/>
    <n v="2"/>
    <n v="11.42"/>
    <n v="12.037115999999999"/>
    <n v="1550000"/>
    <n v="104897"/>
    <n v="8827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6076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1043"/>
    <d v="2020-12-09T00:00:00"/>
    <d v="2022-12-30T00:00:00"/>
    <n v="0"/>
    <n v="1"/>
    <n v="2"/>
    <n v="30"/>
    <n v="2"/>
    <n v="21.02"/>
    <n v="23.168139"/>
    <n v="4500000"/>
    <n v="231280"/>
    <n v="4192419"/>
    <n v="7200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4174"/>
    <s v="A"/>
    <n v="1793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902"/>
    <d v="2020-11-12T00:00:00"/>
    <d v="2024-04-05T00:00:00"/>
    <n v="0"/>
    <n v="1"/>
    <n v="4"/>
    <n v="30"/>
    <n v="2"/>
    <n v="19.32"/>
    <n v="21.126010999999998"/>
    <n v="5000000"/>
    <n v="170510"/>
    <n v="4612073"/>
    <n v="618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9005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508"/>
    <d v="2021-03-30T00:00:00"/>
    <d v="2024-03-30T00:00:00"/>
    <n v="0"/>
    <n v="1"/>
    <n v="0"/>
    <n v="30"/>
    <n v="2"/>
    <n v="20.8"/>
    <n v="22.902097999999999"/>
    <n v="5133829"/>
    <n v="192891"/>
    <n v="513382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17000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19351"/>
    <d v="2020-07-01T00:00:00"/>
    <d v="2022-09-15T00:00:00"/>
    <n v="0"/>
    <n v="1"/>
    <n v="9"/>
    <n v="30"/>
    <n v="2"/>
    <n v="17.34"/>
    <n v="18.786684000000001"/>
    <n v="8558509"/>
    <n v="397217"/>
    <n v="5677267"/>
    <n v="344609"/>
    <n v="0"/>
    <n v="0"/>
    <m/>
    <n v="0"/>
    <n v="0"/>
    <n v="0"/>
    <m/>
    <m/>
    <d v="2020-11-24T00:00:00"/>
    <n v="1"/>
    <s v="O"/>
    <n v="1"/>
    <n v="30"/>
    <n v="0"/>
    <m/>
    <m/>
    <m/>
    <m/>
    <m/>
    <m/>
    <n v="1"/>
    <n v="1"/>
    <m/>
    <m/>
    <n v="63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7848"/>
    <d v="2020-07-01T00:00:00"/>
    <d v="2021-08-15T00:00:00"/>
    <n v="0"/>
    <n v="1"/>
    <n v="8"/>
    <n v="30"/>
    <n v="2"/>
    <n v="23.3"/>
    <n v="25.95655"/>
    <n v="3984562"/>
    <n v="349764"/>
    <n v="1651401"/>
    <n v="15994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9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8010"/>
    <d v="2020-07-01T00:00:00"/>
    <d v="2022-01-10T00:00:00"/>
    <n v="20"/>
    <n v="1"/>
    <n v="7"/>
    <n v="30"/>
    <n v="2"/>
    <n v="20.92"/>
    <n v="23.047146000000001"/>
    <n v="6922858"/>
    <n v="451414"/>
    <n v="4283624"/>
    <n v="162026"/>
    <n v="0"/>
    <n v="0"/>
    <m/>
    <n v="0"/>
    <n v="0"/>
    <n v="0"/>
    <m/>
    <m/>
    <d v="2021-01-25T00:00:00"/>
    <n v="1"/>
    <s v="O"/>
    <n v="1"/>
    <n v="30"/>
    <n v="173762"/>
    <m/>
    <m/>
    <m/>
    <m/>
    <m/>
    <m/>
    <n v="1"/>
    <n v="1"/>
    <m/>
    <m/>
    <n v="135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100"/>
    <d v="2020-07-01T00:00:00"/>
    <d v="2022-01-16T00:00:00"/>
    <n v="0"/>
    <n v="1"/>
    <n v="8"/>
    <n v="30"/>
    <n v="2"/>
    <n v="21.01"/>
    <n v="23.156034999999999"/>
    <n v="4331788"/>
    <n v="282648"/>
    <n v="2572257"/>
    <n v="210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327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579"/>
    <d v="2020-09-14T00:00:00"/>
    <d v="2023-03-30T00:00:00"/>
    <n v="0"/>
    <n v="1"/>
    <n v="5"/>
    <n v="30"/>
    <n v="2"/>
    <n v="17.420000000000002"/>
    <n v="18.880393000000002"/>
    <n v="5000000"/>
    <n v="206772"/>
    <n v="4309291"/>
    <n v="61959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47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695"/>
    <d v="2020-07-01T00:00:00"/>
    <d v="2023-01-01T00:00:00"/>
    <n v="0"/>
    <n v="1"/>
    <n v="9"/>
    <n v="30"/>
    <n v="2"/>
    <n v="20.97"/>
    <n v="23.107628999999999"/>
    <n v="14684250"/>
    <n v="633107"/>
    <n v="10999446"/>
    <n v="6407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57201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429"/>
    <d v="2021-03-10T00:00:00"/>
    <d v="2023-03-30T00:00:00"/>
    <n v="0"/>
    <n v="1"/>
    <n v="0"/>
    <n v="30"/>
    <n v="2"/>
    <n v="11.420004"/>
    <n v="12.03712"/>
    <n v="3000000"/>
    <n v="140409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01494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19947"/>
    <d v="2020-07-01T00:00:00"/>
    <d v="2023-11-10T00:00:00"/>
    <n v="0"/>
    <n v="1"/>
    <n v="8"/>
    <n v="30"/>
    <n v="2"/>
    <n v="21.07"/>
    <n v="23.228676"/>
    <n v="19921666"/>
    <n v="697430"/>
    <n v="16963510"/>
    <n v="19856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13"/>
    <s v="A"/>
    <n v="7442435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759"/>
    <d v="2020-10-21T00:00:00"/>
    <d v="2023-02-28T00:00:00"/>
    <n v="0"/>
    <n v="1"/>
    <n v="5"/>
    <n v="30"/>
    <n v="2"/>
    <n v="11.42"/>
    <n v="12.037115999999999"/>
    <n v="7100000"/>
    <n v="290052"/>
    <n v="596620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617565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662"/>
    <d v="2019-12-23T00:00:00"/>
    <d v="2021-12-30T00:00:00"/>
    <n v="0"/>
    <n v="1"/>
    <n v="15"/>
    <n v="30"/>
    <n v="2"/>
    <n v="23.35"/>
    <n v="26.018343000000002"/>
    <n v="3200000"/>
    <n v="168151"/>
    <n v="1370975"/>
    <n v="88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1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5067"/>
    <d v="2017-05-12T00:00:00"/>
    <d v="2023-06-02T00:00:00"/>
    <n v="0"/>
    <n v="1"/>
    <n v="46"/>
    <n v="30"/>
    <n v="2"/>
    <n v="18.54"/>
    <n v="20.199463000000002"/>
    <n v="29900000"/>
    <n v="691112"/>
    <n v="14489881.140000001"/>
    <n v="22386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818447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934"/>
    <d v="2020-11-20T00:00:00"/>
    <d v="2021-12-01T00:00:00"/>
    <n v="0"/>
    <n v="1"/>
    <n v="4"/>
    <n v="30"/>
    <n v="2"/>
    <n v="11.42"/>
    <n v="12.037115999999999"/>
    <n v="500000"/>
    <n v="44289"/>
    <n v="339074"/>
    <n v="324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42553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70"/>
    <d v="2019-10-31T00:00:00"/>
    <d v="2021-11-15T00:00:00"/>
    <n v="15"/>
    <n v="1"/>
    <n v="15"/>
    <n v="30"/>
    <n v="2"/>
    <n v="17.329999999999998"/>
    <n v="18.774975000000001"/>
    <n v="2500000"/>
    <n v="124002"/>
    <n v="1039533"/>
    <n v="16456"/>
    <n v="0"/>
    <n v="0"/>
    <m/>
    <n v="0"/>
    <n v="0"/>
    <n v="0"/>
    <m/>
    <m/>
    <d v="2021-03-15T00:00:00"/>
    <n v="1"/>
    <s v="O"/>
    <n v="1"/>
    <n v="30"/>
    <n v="109001"/>
    <m/>
    <m/>
    <m/>
    <m/>
    <m/>
    <m/>
    <n v="1"/>
    <n v="1"/>
    <m/>
    <m/>
    <n v="24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57"/>
    <d v="2019-10-30T00:00:00"/>
    <d v="2024-11-05T00:00:00"/>
    <n v="25"/>
    <n v="1"/>
    <n v="15"/>
    <n v="30"/>
    <n v="2"/>
    <n v="20.93"/>
    <n v="23.059239999999999"/>
    <n v="7000000"/>
    <n v="189098"/>
    <n v="5776266"/>
    <n v="83960"/>
    <n v="0"/>
    <n v="0"/>
    <m/>
    <n v="0"/>
    <n v="0"/>
    <n v="0"/>
    <m/>
    <m/>
    <d v="2021-03-20T00:00:00"/>
    <n v="1"/>
    <s v="O"/>
    <n v="1"/>
    <n v="30"/>
    <n v="701"/>
    <m/>
    <m/>
    <m/>
    <m/>
    <m/>
    <m/>
    <n v="1"/>
    <n v="1"/>
    <m/>
    <m/>
    <n v="792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235"/>
    <d v="2019-02-21T00:00:00"/>
    <d v="2022-03-01T00:00:00"/>
    <n v="0"/>
    <n v="1"/>
    <n v="24"/>
    <n v="30"/>
    <n v="2"/>
    <n v="21.03"/>
    <n v="23.180243999999998"/>
    <n v="12000000"/>
    <n v="452286"/>
    <n v="4856385"/>
    <n v="82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25577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57"/>
    <d v="2020-07-23T00:00:00"/>
    <d v="2023-12-15T00:00:00"/>
    <n v="0"/>
    <n v="1"/>
    <n v="7"/>
    <n v="30"/>
    <n v="2"/>
    <n v="19.320074000000002"/>
    <n v="21.126100000000001"/>
    <n v="5000000"/>
    <n v="170511"/>
    <n v="4337830"/>
    <n v="325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37423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1205"/>
    <n v="4"/>
    <n v="20837"/>
    <d v="2020-10-30T00:00:00"/>
    <d v="2030-10-30T00:00:00"/>
    <n v="30"/>
    <n v="1"/>
    <n v="3"/>
    <n v="30"/>
    <n v="2"/>
    <n v="19.32"/>
    <n v="21.126010999999998"/>
    <n v="50000000"/>
    <n v="943844"/>
    <n v="49576726"/>
    <n v="1552741"/>
    <n v="0"/>
    <n v="50000000"/>
    <m/>
    <n v="0"/>
    <n v="0"/>
    <n v="0"/>
    <m/>
    <m/>
    <d v="2021-02-09T00:00:00"/>
    <n v="1"/>
    <s v="O"/>
    <n v="1"/>
    <n v="30"/>
    <n v="293639"/>
    <m/>
    <m/>
    <m/>
    <m/>
    <m/>
    <m/>
    <n v="1"/>
    <n v="1"/>
    <m/>
    <m/>
    <n v="26440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439"/>
    <d v="2020-08-11T00:00:00"/>
    <d v="2021-03-30T00:00:00"/>
    <n v="0"/>
    <n v="1"/>
    <n v="6"/>
    <n v="30"/>
    <n v="2"/>
    <n v="11.42"/>
    <n v="12.037115999999999"/>
    <n v="595000"/>
    <n v="88266"/>
    <n v="87293"/>
    <n v="672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69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27"/>
    <d v="2021-03-09T00:00:00"/>
    <d v="2023-07-30T00:00:00"/>
    <n v="0"/>
    <n v="1"/>
    <n v="0"/>
    <n v="30"/>
    <n v="2"/>
    <n v="17.420000000000002"/>
    <n v="18.880393000000002"/>
    <n v="4500000"/>
    <n v="196731"/>
    <n v="4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494"/>
    <d v="2020-07-01T00:00:00"/>
    <d v="2021-11-01T00:00:00"/>
    <n v="0"/>
    <n v="1"/>
    <n v="8"/>
    <n v="30"/>
    <n v="2"/>
    <n v="23.432207999999999"/>
    <n v="26.12"/>
    <n v="4041387"/>
    <n v="296628"/>
    <n v="2177005"/>
    <n v="36605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9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0251"/>
    <d v="2020-06-23T00:00:00"/>
    <d v="2023-11-12T00:00:00"/>
    <n v="0"/>
    <n v="1"/>
    <n v="8"/>
    <n v="30"/>
    <n v="2"/>
    <n v="19.320074000000002"/>
    <n v="21.126100000000001"/>
    <n v="5000000"/>
    <n v="170511"/>
    <n v="4238004"/>
    <n v="4071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0075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17"/>
    <d v="2021-03-05T00:00:00"/>
    <d v="2022-11-30T00:00:00"/>
    <n v="0"/>
    <n v="1"/>
    <n v="1"/>
    <n v="30"/>
    <n v="2"/>
    <n v="11.420004"/>
    <n v="12.03712"/>
    <n v="1790000"/>
    <n v="98711"/>
    <n v="169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6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00"/>
    <d v="2020-10-13T00:00:00"/>
    <d v="2026-10-13T00:00:00"/>
    <n v="0"/>
    <n v="1"/>
    <n v="3"/>
    <n v="30"/>
    <n v="2"/>
    <n v="21.07"/>
    <n v="23.228676"/>
    <n v="7759825"/>
    <n v="190714"/>
    <n v="7545854"/>
    <n v="1104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030016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20701"/>
    <d v="2020-10-13T00:00:00"/>
    <d v="2026-10-13T00:00:00"/>
    <n v="0"/>
    <n v="1"/>
    <n v="3"/>
    <n v="30"/>
    <n v="2"/>
    <n v="17.48"/>
    <n v="18.95072"/>
    <n v="7506078"/>
    <n v="168998"/>
    <n v="7286111"/>
    <n v="88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960139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20702"/>
    <d v="2020-10-13T00:00:00"/>
    <d v="2026-10-13T00:00:00"/>
    <n v="0"/>
    <n v="1"/>
    <n v="4"/>
    <n v="30"/>
    <n v="2"/>
    <n v="11.34"/>
    <n v="11.948363000000001"/>
    <n v="3320215"/>
    <n v="63777"/>
    <n v="3187198"/>
    <n v="251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57433"/>
    <s v="LINEA CONSUMO"/>
    <n v="0"/>
    <n v="0"/>
    <m/>
    <m/>
    <n v="5"/>
    <m/>
    <m/>
    <m/>
    <m/>
    <n v="1"/>
    <n v="7"/>
    <n v="1"/>
    <d v="2021-03-31T00:00:00"/>
    <s v="A"/>
    <s v="Consumo"/>
    <x v="0"/>
    <x v="0"/>
  </r>
  <r>
    <s v="C"/>
    <s v="*"/>
    <n v="144205"/>
    <n v="4"/>
    <n v="19523"/>
    <d v="2020-07-01T00:00:00"/>
    <d v="2024-04-03T00:00:00"/>
    <n v="0"/>
    <n v="1"/>
    <n v="8"/>
    <n v="30"/>
    <n v="2"/>
    <n v="20.88"/>
    <n v="22.998778999999999"/>
    <n v="18800749"/>
    <n v="605938"/>
    <n v="16429645"/>
    <n v="256545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620198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1006"/>
    <d v="2020-11-30T00:00:00"/>
    <d v="2022-06-15T00:00:00"/>
    <n v="0"/>
    <n v="1"/>
    <n v="3"/>
    <n v="30"/>
    <n v="2"/>
    <n v="11.42"/>
    <n v="12.037115999999999"/>
    <n v="1000000"/>
    <n v="60713"/>
    <n v="844757"/>
    <n v="37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3472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25"/>
    <d v="2020-06-17T00:00:00"/>
    <d v="2023-10-17T00:00:00"/>
    <n v="0"/>
    <n v="1"/>
    <n v="9"/>
    <n v="30"/>
    <n v="2"/>
    <n v="19.320074000000002"/>
    <n v="21.126100000000001"/>
    <n v="5000000"/>
    <n v="170511"/>
    <n v="4110742"/>
    <n v="44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71383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36"/>
    <d v="2021-03-12T00:00:00"/>
    <d v="2023-04-12T00:00:00"/>
    <n v="0"/>
    <n v="1"/>
    <n v="0"/>
    <n v="30"/>
    <n v="2"/>
    <n v="11.420004"/>
    <n v="12.03712"/>
    <n v="1790000"/>
    <n v="80793"/>
    <n v="1790000"/>
    <n v="1022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53617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13"/>
    <d v="2019-10-24T00:00:00"/>
    <d v="2022-03-05T00:00:00"/>
    <n v="0"/>
    <n v="1"/>
    <n v="17"/>
    <n v="30"/>
    <n v="2"/>
    <n v="20.93"/>
    <n v="23.059239999999999"/>
    <n v="3500000"/>
    <n v="159063"/>
    <n v="156948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847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13"/>
    <d v="2020-06-12T00:00:00"/>
    <d v="2023-11-05T00:00:00"/>
    <n v="0"/>
    <n v="1"/>
    <n v="9"/>
    <n v="30"/>
    <n v="2"/>
    <n v="19.320074000000002"/>
    <n v="21.126100000000001"/>
    <n v="5000000"/>
    <n v="170511"/>
    <n v="41216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256528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52"/>
    <d v="2021-03-18T00:00:00"/>
    <d v="2022-09-30T00:00:00"/>
    <n v="0"/>
    <n v="1"/>
    <n v="0"/>
    <n v="30"/>
    <n v="2"/>
    <n v="11.420004"/>
    <n v="12.03712"/>
    <n v="2200000"/>
    <n v="133569"/>
    <n v="22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85249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390"/>
    <d v="2020-07-30T00:00:00"/>
    <d v="2023-11-30T00:00:00"/>
    <n v="30"/>
    <n v="1"/>
    <n v="6"/>
    <n v="30"/>
    <n v="2"/>
    <n v="19.320074000000002"/>
    <n v="21.126100000000001"/>
    <n v="5000000"/>
    <n v="170511"/>
    <n v="4339192"/>
    <n v="69851"/>
    <n v="0"/>
    <n v="0"/>
    <m/>
    <n v="0"/>
    <n v="0"/>
    <n v="0"/>
    <m/>
    <m/>
    <d v="2021-03-19T00:00:00"/>
    <n v="1"/>
    <s v="O"/>
    <n v="1"/>
    <n v="30"/>
    <n v="101176"/>
    <m/>
    <m/>
    <m/>
    <m/>
    <m/>
    <m/>
    <n v="1"/>
    <n v="1"/>
    <m/>
    <m/>
    <n v="183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1277"/>
    <d v="2021-02-09T00:00:00"/>
    <d v="2022-10-28T00:00:00"/>
    <n v="0"/>
    <n v="1"/>
    <n v="1"/>
    <n v="30"/>
    <n v="2"/>
    <n v="11.420004"/>
    <n v="12.03712"/>
    <n v="1500000"/>
    <n v="82719"/>
    <n v="1418628"/>
    <n v="1215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n v="44236"/>
    <s v="A"/>
    <n v="23055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326"/>
    <d v="2021-02-17T00:00:00"/>
    <d v="2022-08-28T00:00:00"/>
    <n v="0"/>
    <n v="1"/>
    <n v="0"/>
    <n v="30"/>
    <n v="2"/>
    <n v="11.420004"/>
    <n v="12.03712"/>
    <n v="2300000"/>
    <n v="139640"/>
    <n v="2300000"/>
    <n v="2190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34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87"/>
    <d v="2020-08-20T00:00:00"/>
    <d v="2024-03-05T00:00:00"/>
    <n v="25"/>
    <n v="1"/>
    <n v="5"/>
    <n v="30"/>
    <n v="2"/>
    <n v="21.02"/>
    <n v="23.168139"/>
    <n v="14000000"/>
    <n v="473635"/>
    <n v="12817276"/>
    <n v="390602"/>
    <n v="0"/>
    <n v="0"/>
    <m/>
    <n v="0"/>
    <n v="0"/>
    <n v="0"/>
    <m/>
    <m/>
    <d v="2021-03-05T00:00:00"/>
    <n v="1"/>
    <s v="O"/>
    <n v="1"/>
    <n v="30"/>
    <n v="249125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547"/>
    <d v="2020-07-01T00:00:00"/>
    <d v="2024-09-15T00:00:00"/>
    <n v="15"/>
    <n v="1"/>
    <n v="7"/>
    <n v="30"/>
    <n v="2"/>
    <n v="17.28"/>
    <n v="18.716446000000001"/>
    <n v="28473865"/>
    <n v="802800"/>
    <n v="25172344"/>
    <n v="181227"/>
    <n v="0"/>
    <n v="0"/>
    <m/>
    <n v="0"/>
    <n v="0"/>
    <n v="0"/>
    <m/>
    <m/>
    <d v="2021-03-24T00:00:00"/>
    <n v="1"/>
    <s v="O"/>
    <n v="1"/>
    <n v="30"/>
    <n v="3702"/>
    <m/>
    <m/>
    <m/>
    <m/>
    <m/>
    <m/>
    <n v="1"/>
    <n v="1"/>
    <m/>
    <m/>
    <n v="2819545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21284"/>
    <d v="2021-02-10T00:00:00"/>
    <d v="2022-06-28T00:00:00"/>
    <n v="0"/>
    <n v="1"/>
    <n v="1"/>
    <n v="30"/>
    <n v="2"/>
    <n v="11.420004"/>
    <n v="12.03712"/>
    <n v="2000000"/>
    <n v="135351"/>
    <n v="18830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045088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36"/>
    <d v="2020-06-19T00:00:00"/>
    <d v="2023-11-05T00:00:00"/>
    <n v="0"/>
    <n v="1"/>
    <n v="8"/>
    <n v="30"/>
    <n v="2"/>
    <n v="19.320074000000002"/>
    <n v="21.126100000000001"/>
    <n v="5000000"/>
    <n v="170511"/>
    <n v="4232000"/>
    <n v="6131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72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978"/>
    <d v="2020-02-27T00:00:00"/>
    <d v="2024-03-10T00:00:00"/>
    <n v="0"/>
    <n v="1"/>
    <n v="12"/>
    <n v="30"/>
    <n v="2"/>
    <n v="21.07"/>
    <n v="23.228676"/>
    <n v="9000000"/>
    <n v="279030"/>
    <n v="7393358"/>
    <n v="86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165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471"/>
    <d v="2020-08-19T00:00:00"/>
    <d v="2023-03-19T00:00:00"/>
    <n v="0"/>
    <n v="1"/>
    <n v="7"/>
    <n v="30"/>
    <n v="2"/>
    <n v="21.02"/>
    <n v="23.168139"/>
    <n v="5000000"/>
    <n v="210401"/>
    <n v="4070794"/>
    <n v="3090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13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380"/>
    <d v="2021-02-26T00:00:00"/>
    <d v="2024-01-28T00:00:00"/>
    <n v="0"/>
    <n v="1"/>
    <n v="2"/>
    <n v="30"/>
    <n v="2"/>
    <n v="21.02"/>
    <n v="23.168139"/>
    <n v="10300000"/>
    <n v="396149"/>
    <n v="968615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14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300"/>
    <d v="2020-06-30T00:00:00"/>
    <d v="2024-07-15T00:00:00"/>
    <n v="0"/>
    <n v="1"/>
    <n v="9"/>
    <n v="30"/>
    <n v="2"/>
    <n v="21.02"/>
    <n v="23.168139"/>
    <n v="19900000"/>
    <n v="616431"/>
    <n v="17111001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012"/>
    <s v="A"/>
    <n v="22450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1357"/>
    <d v="2021-02-25T00:00:00"/>
    <d v="2022-09-28T00:00:00"/>
    <n v="0"/>
    <n v="1"/>
    <n v="1"/>
    <n v="30"/>
    <n v="2"/>
    <n v="17.420000000000002"/>
    <n v="18.880393000000002"/>
    <n v="6100000"/>
    <n v="369671"/>
    <n v="58185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54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868"/>
    <d v="2020-11-04T00:00:00"/>
    <d v="2024-03-30T00:00:00"/>
    <n v="0"/>
    <n v="1"/>
    <n v="3"/>
    <n v="30"/>
    <n v="2"/>
    <n v="21.02"/>
    <n v="23.168139"/>
    <n v="19900000"/>
    <n v="696152"/>
    <n v="18838917"/>
    <n v="32740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5310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1056"/>
    <d v="2020-12-14T00:00:00"/>
    <d v="2023-06-30T00:00:00"/>
    <n v="0"/>
    <n v="1"/>
    <n v="3"/>
    <n v="30"/>
    <n v="2"/>
    <n v="23.42"/>
    <n v="26.104899"/>
    <n v="5000000"/>
    <n v="221769"/>
    <n v="4612602"/>
    <n v="6002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8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210"/>
    <d v="2020-07-01T00:00:00"/>
    <d v="2023-04-10T00:00:00"/>
    <n v="0"/>
    <n v="1"/>
    <n v="20"/>
    <n v="30"/>
    <n v="2"/>
    <n v="23.41"/>
    <n v="26.09253"/>
    <n v="10688292"/>
    <n v="442296"/>
    <n v="4759596"/>
    <n v="8047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59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3"/>
    <n v="19817"/>
    <d v="2020-01-27T00:00:00"/>
    <d v="2022-02-10T00:00:00"/>
    <n v="0"/>
    <n v="1"/>
    <n v="14"/>
    <n v="30"/>
    <n v="2"/>
    <n v="13.38"/>
    <n v="14.231804"/>
    <n v="6030000"/>
    <n v="287755"/>
    <n v="2618671"/>
    <n v="22379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n v="43857"/>
    <s v="A"/>
    <n v="20705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262"/>
    <d v="2020-06-26T00:00:00"/>
    <d v="2024-07-20T00:00:00"/>
    <n v="0"/>
    <n v="1"/>
    <n v="10"/>
    <n v="30"/>
    <n v="2"/>
    <n v="21.02"/>
    <n v="23.168139"/>
    <n v="18000000"/>
    <n v="557576"/>
    <n v="15207404"/>
    <n v="15982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4008"/>
    <s v="A"/>
    <n v="15280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9192"/>
    <d v="2020-07-01T00:00:00"/>
    <d v="2021-11-05T00:00:00"/>
    <n v="0"/>
    <n v="1"/>
    <n v="9"/>
    <n v="30"/>
    <n v="2"/>
    <n v="21.01"/>
    <n v="23.156034999999999"/>
    <n v="3848723"/>
    <n v="277895"/>
    <n v="1649976"/>
    <n v="2696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729"/>
    <d v="2019-12-30T00:00:00"/>
    <d v="2021-07-30T00:00:00"/>
    <n v="0"/>
    <n v="1"/>
    <n v="15"/>
    <n v="30"/>
    <n v="2"/>
    <n v="13.35"/>
    <n v="14.197917"/>
    <n v="2013000"/>
    <n v="118125"/>
    <n v="438214"/>
    <n v="114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246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850"/>
    <d v="2020-01-30T00:00:00"/>
    <d v="2023-02-10T00:00:00"/>
    <n v="0"/>
    <n v="1"/>
    <n v="16"/>
    <n v="30"/>
    <n v="2"/>
    <n v="17.38"/>
    <n v="18.83353"/>
    <n v="12000000"/>
    <n v="430106"/>
    <n v="73414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93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784"/>
    <d v="2020-10-22T00:00:00"/>
    <d v="2024-03-15T00:00:00"/>
    <n v="0"/>
    <n v="1"/>
    <n v="20"/>
    <n v="30"/>
    <n v="2"/>
    <n v="19.32"/>
    <n v="21.126010999999998"/>
    <n v="5000000"/>
    <n v="170510"/>
    <n v="2810693"/>
    <n v="25636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61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412"/>
    <d v="2018-09-07T00:00:00"/>
    <d v="2022-09-07T00:00:00"/>
    <n v="0"/>
    <n v="1"/>
    <n v="30"/>
    <n v="30"/>
    <n v="2"/>
    <n v="16.45"/>
    <n v="17.748721"/>
    <n v="29900000"/>
    <n v="854281"/>
    <n v="13503331"/>
    <n v="1542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02137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1254"/>
    <d v="2021-01-29T00:00:00"/>
    <d v="2024-05-30T00:00:00"/>
    <n v="0"/>
    <n v="1"/>
    <n v="1"/>
    <n v="30"/>
    <n v="2"/>
    <n v="21.02"/>
    <n v="23.168139"/>
    <n v="15000000"/>
    <n v="524738"/>
    <n v="14693950"/>
    <n v="25729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2863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197"/>
    <d v="2020-07-01T00:00:00"/>
    <d v="2022-04-02T00:00:00"/>
    <n v="0"/>
    <n v="1"/>
    <n v="9"/>
    <n v="30"/>
    <n v="2"/>
    <n v="21.01"/>
    <n v="23.156034999999999"/>
    <n v="6772789"/>
    <n v="388213"/>
    <n v="4031071"/>
    <n v="6823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36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1282"/>
    <d v="2021-02-09T00:00:00"/>
    <d v="2023-02-28T00:00:00"/>
    <n v="0"/>
    <n v="1"/>
    <n v="0"/>
    <n v="30"/>
    <n v="2"/>
    <n v="21.02"/>
    <n v="23.168139"/>
    <n v="4500000"/>
    <n v="231280"/>
    <n v="4500000"/>
    <n v="7884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12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731"/>
    <d v="2020-07-01T00:00:00"/>
    <d v="2023-05-30T00:00:00"/>
    <n v="0"/>
    <n v="1"/>
    <n v="7"/>
    <n v="30"/>
    <n v="2"/>
    <n v="20.95"/>
    <n v="23.083431999999998"/>
    <n v="14388460"/>
    <n v="564721"/>
    <n v="12075454"/>
    <n v="20992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8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7857"/>
    <d v="2020-07-01T00:00:00"/>
    <d v="2023-04-01T00:00:00"/>
    <n v="0"/>
    <n v="1"/>
    <n v="8"/>
    <n v="30"/>
    <n v="2"/>
    <n v="20.9"/>
    <n v="23.022960000000001"/>
    <n v="23050737"/>
    <n v="924267"/>
    <n v="18604309"/>
    <n v="31122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90726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9707"/>
    <d v="2020-07-01T00:00:00"/>
    <d v="2022-05-05T00:00:00"/>
    <n v="0"/>
    <n v="1"/>
    <n v="8"/>
    <n v="30"/>
    <n v="2"/>
    <n v="13.35"/>
    <n v="14.197917"/>
    <n v="4629247"/>
    <n v="238382"/>
    <n v="3070122"/>
    <n v="27336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474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959"/>
    <d v="2020-07-01T00:00:00"/>
    <d v="2023-11-15T00:00:00"/>
    <n v="0"/>
    <n v="1"/>
    <n v="9"/>
    <n v="30"/>
    <n v="2"/>
    <n v="21.07"/>
    <n v="23.228676"/>
    <n v="10317366"/>
    <n v="361197"/>
    <n v="8392966"/>
    <n v="1178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1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425"/>
    <d v="2020-07-01T00:00:00"/>
    <d v="2024-06-12T00:00:00"/>
    <n v="0"/>
    <n v="1"/>
    <n v="8"/>
    <n v="30"/>
    <n v="2"/>
    <n v="21.12"/>
    <n v="23.289241000000001"/>
    <n v="17159296"/>
    <n v="539706"/>
    <n v="14868904"/>
    <n v="165737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8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883"/>
    <d v="2020-11-09T00:00:00"/>
    <d v="2022-11-30T00:00:00"/>
    <n v="0"/>
    <n v="1"/>
    <n v="4"/>
    <n v="30"/>
    <n v="2"/>
    <n v="23.42"/>
    <n v="26.104899"/>
    <n v="2000000"/>
    <n v="105164"/>
    <n v="1722365"/>
    <n v="112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9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62"/>
    <d v="2020-08-14T00:00:00"/>
    <d v="2025-02-14T00:00:00"/>
    <n v="0"/>
    <n v="1"/>
    <n v="7"/>
    <n v="30"/>
    <n v="2"/>
    <n v="17.420000000000002"/>
    <n v="18.880393000000002"/>
    <n v="29900000"/>
    <n v="802607"/>
    <n v="27204975"/>
    <n v="209048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764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653"/>
    <d v="2020-09-30T00:00:00"/>
    <d v="2021-09-30T00:00:00"/>
    <n v="0"/>
    <n v="1"/>
    <n v="6"/>
    <n v="30"/>
    <n v="2"/>
    <n v="17.420000000000002"/>
    <n v="18.880393000000002"/>
    <n v="2000000"/>
    <n v="182808"/>
    <n v="1035160"/>
    <n v="35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80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75"/>
    <d v="2020-12-16T00:00:00"/>
    <d v="2022-03-05T00:00:00"/>
    <n v="0"/>
    <n v="1"/>
    <n v="2"/>
    <n v="30"/>
    <n v="2"/>
    <n v="11.42"/>
    <n v="12.037115999999999"/>
    <n v="1326000"/>
    <n v="101613"/>
    <n v="1145881"/>
    <n v="946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397"/>
    <d v="2019-03-21T00:00:00"/>
    <d v="2021-03-10T00:00:00"/>
    <n v="20"/>
    <n v="1"/>
    <n v="22"/>
    <n v="30"/>
    <n v="2"/>
    <n v="17.52"/>
    <n v="18.997626"/>
    <n v="4000000"/>
    <n v="205999"/>
    <n v="124946"/>
    <n v="1803"/>
    <n v="0"/>
    <n v="0"/>
    <m/>
    <n v="0"/>
    <n v="0"/>
    <n v="0"/>
    <m/>
    <m/>
    <d v="2021-03-07T00:00:00"/>
    <n v="1"/>
    <s v="O"/>
    <n v="1"/>
    <n v="30"/>
    <n v="124946"/>
    <m/>
    <m/>
    <m/>
    <m/>
    <m/>
    <m/>
    <n v="1"/>
    <n v="1"/>
    <m/>
    <m/>
    <n v="79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674"/>
    <d v="2020-07-01T00:00:00"/>
    <d v="2021-12-01T00:00:00"/>
    <n v="0"/>
    <n v="1"/>
    <n v="8"/>
    <n v="30"/>
    <n v="2"/>
    <n v="20.97"/>
    <n v="23.107628999999999"/>
    <n v="4758633"/>
    <n v="325975"/>
    <n v="2693034"/>
    <n v="44617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55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209"/>
    <d v="2019-08-30T00:00:00"/>
    <d v="2022-09-10T00:00:00"/>
    <n v="0"/>
    <n v="1"/>
    <n v="18"/>
    <n v="30"/>
    <n v="2"/>
    <n v="21.01"/>
    <n v="23.156034999999999"/>
    <n v="15000000"/>
    <n v="565203"/>
    <n v="8649755"/>
    <n v="9591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142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1037"/>
    <d v="2020-12-09T00:00:00"/>
    <d v="2023-12-15T00:00:00"/>
    <n v="0"/>
    <n v="1"/>
    <n v="3"/>
    <n v="30"/>
    <n v="2"/>
    <n v="21.02"/>
    <n v="23.168139"/>
    <n v="15000000"/>
    <n v="565280"/>
    <n v="14076420"/>
    <n v="1225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n v="44174"/>
    <s v="A"/>
    <n v="1845500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561"/>
    <d v="2020-09-08T00:00:00"/>
    <d v="2023-01-30T00:00:00"/>
    <n v="0"/>
    <n v="1"/>
    <n v="6"/>
    <n v="30"/>
    <n v="2"/>
    <n v="23.42"/>
    <n v="26.104899"/>
    <n v="3000000"/>
    <n v="140088"/>
    <n v="2464000"/>
    <n v="1122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46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6956"/>
    <d v="2020-07-01T00:00:00"/>
    <d v="2021-08-07T00:00:00"/>
    <n v="0"/>
    <n v="1"/>
    <n v="9"/>
    <n v="30"/>
    <n v="2"/>
    <n v="16.740000999999999"/>
    <n v="18.086017999999999"/>
    <n v="7223621"/>
    <n v="611426"/>
    <n v="2329821"/>
    <n v="17328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7697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1205"/>
    <n v="3"/>
    <n v="20659"/>
    <d v="2020-09-30T00:00:00"/>
    <d v="2027-10-15T00:00:00"/>
    <n v="0"/>
    <n v="1"/>
    <n v="5"/>
    <n v="30"/>
    <n v="2"/>
    <n v="19.32"/>
    <n v="21.126010999999998"/>
    <n v="45000000"/>
    <n v="980936"/>
    <n v="43647478"/>
    <n v="374784"/>
    <n v="0"/>
    <n v="45000000"/>
    <m/>
    <n v="0"/>
    <n v="0"/>
    <n v="0"/>
    <m/>
    <m/>
    <d v="2021-03-14T00:00:00"/>
    <n v="3"/>
    <s v="O"/>
    <n v="1"/>
    <n v="30"/>
    <n v="0"/>
    <m/>
    <m/>
    <m/>
    <m/>
    <m/>
    <m/>
    <n v="1"/>
    <n v="1"/>
    <n v="44104"/>
    <s v="A"/>
    <n v="1442027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932"/>
    <d v="2020-11-18T00:00:00"/>
    <d v="2021-11-30T00:00:00"/>
    <n v="0"/>
    <n v="1"/>
    <n v="4"/>
    <n v="30"/>
    <n v="2"/>
    <n v="11.42"/>
    <n v="12.037115999999999"/>
    <n v="800000"/>
    <n v="70862"/>
    <n v="537583"/>
    <n v="3933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92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894"/>
    <d v="2020-11-11T00:00:00"/>
    <d v="2023-07-30T00:00:00"/>
    <n v="0"/>
    <n v="1"/>
    <n v="3"/>
    <n v="30"/>
    <n v="2"/>
    <n v="21.02"/>
    <n v="23.168139"/>
    <n v="6000000"/>
    <n v="246529"/>
    <n v="5568238"/>
    <n v="8905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n v="44146"/>
    <s v="A"/>
    <n v="1428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958"/>
    <d v="2020-11-25T00:00:00"/>
    <d v="2021-11-30T00:00:00"/>
    <n v="0"/>
    <n v="1"/>
    <n v="5"/>
    <n v="30"/>
    <n v="2"/>
    <n v="17.420000000000002"/>
    <n v="18.880393000000002"/>
    <n v="1100000"/>
    <n v="100545"/>
    <n v="643588"/>
    <n v="93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2585"/>
    <d v="2015-08-04T00:00:00"/>
    <d v="2021-08-10T00:00:00"/>
    <n v="0"/>
    <n v="1"/>
    <n v="67"/>
    <n v="30"/>
    <n v="2"/>
    <n v="22.804386000000001"/>
    <n v="25.345544"/>
    <n v="37000000"/>
    <n v="947415"/>
    <n v="3818937"/>
    <n v="6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247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629"/>
    <d v="2019-12-10T00:00:00"/>
    <d v="2022-04-05T00:00:00"/>
    <n v="0"/>
    <n v="1"/>
    <n v="14"/>
    <n v="30"/>
    <n v="2"/>
    <n v="13.35"/>
    <n v="14.197917"/>
    <n v="6600000"/>
    <n v="284339"/>
    <n v="3200493"/>
    <n v="2492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76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341"/>
    <d v="2019-09-30T00:00:00"/>
    <d v="2024-04-15T00:00:00"/>
    <n v="0"/>
    <n v="1"/>
    <n v="17"/>
    <n v="30"/>
    <n v="2"/>
    <n v="20.94"/>
    <n v="23.071335999999999"/>
    <n v="19900000"/>
    <n v="572000"/>
    <n v="15496458"/>
    <n v="134628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18736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013"/>
    <d v="2020-03-05T00:00:00"/>
    <d v="2022-03-15T00:00:00"/>
    <n v="0"/>
    <n v="1"/>
    <n v="12"/>
    <n v="30"/>
    <n v="2"/>
    <n v="11.32"/>
    <n v="11.926185"/>
    <n v="5000000"/>
    <n v="233783"/>
    <n v="2637551"/>
    <n v="124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41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255"/>
    <d v="2019-02-25T00:00:00"/>
    <d v="2021-04-05T00:00:00"/>
    <n v="0"/>
    <n v="1"/>
    <n v="24"/>
    <n v="30"/>
    <n v="2"/>
    <n v="17.43"/>
    <n v="18.892112000000001"/>
    <n v="5300000"/>
    <n v="254335"/>
    <n v="241556"/>
    <n v="2691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82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237"/>
    <d v="2021-01-25T00:00:00"/>
    <d v="2023-06-10T00:00:00"/>
    <n v="0"/>
    <n v="1"/>
    <n v="2"/>
    <n v="30"/>
    <n v="2"/>
    <n v="22.619997999999999"/>
    <n v="25.118919999999999"/>
    <n v="3000000"/>
    <n v="138877"/>
    <n v="2768311"/>
    <n v="3130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40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167"/>
    <d v="2020-05-29T00:00:00"/>
    <d v="2021-06-09T00:00:00"/>
    <n v="0"/>
    <n v="1"/>
    <n v="9"/>
    <n v="30"/>
    <n v="2"/>
    <n v="11.42"/>
    <n v="12.037115999999999"/>
    <n v="1000000"/>
    <n v="88578"/>
    <n v="255175"/>
    <n v="218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30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468"/>
    <d v="2020-07-01T00:00:00"/>
    <d v="2021-04-10T00:00:00"/>
    <n v="0"/>
    <n v="1"/>
    <n v="8"/>
    <n v="30"/>
    <n v="2"/>
    <n v="23.432207999999999"/>
    <n v="26.12"/>
    <n v="1492380"/>
    <n v="182462"/>
    <n v="175790"/>
    <n v="79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3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8887"/>
    <d v="2019-06-28T00:00:00"/>
    <d v="2022-05-15T00:00:00"/>
    <n v="0"/>
    <n v="1"/>
    <n v="20"/>
    <n v="30"/>
    <n v="2"/>
    <n v="20.99"/>
    <n v="23.131829"/>
    <n v="8300000"/>
    <n v="325929"/>
    <n v="3803809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53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788"/>
    <d v="2020-01-21T00:00:00"/>
    <d v="2023-12-15T00:00:00"/>
    <n v="0"/>
    <n v="1"/>
    <n v="13"/>
    <n v="30"/>
    <n v="2"/>
    <n v="20.98"/>
    <n v="23.119727999999999"/>
    <n v="27000000"/>
    <n v="859134"/>
    <n v="21373212"/>
    <n v="1743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330815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8155"/>
    <d v="2019-01-31T00:00:00"/>
    <d v="2023-04-05T00:00:00"/>
    <n v="0"/>
    <n v="1"/>
    <n v="26"/>
    <n v="30"/>
    <n v="2"/>
    <n v="21.05"/>
    <n v="23.204457999999999"/>
    <n v="23000000"/>
    <n v="694623"/>
    <n v="1327215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8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697"/>
    <d v="2020-10-09T00:00:00"/>
    <d v="2021-10-30T00:00:00"/>
    <n v="0"/>
    <n v="1"/>
    <n v="5"/>
    <n v="30"/>
    <n v="2"/>
    <n v="11.42"/>
    <n v="12.037115999999999"/>
    <n v="1390000"/>
    <n v="123123"/>
    <n v="82872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0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342"/>
    <d v="2020-07-01T00:00:00"/>
    <d v="2024-08-15T00:00:00"/>
    <n v="15"/>
    <n v="1"/>
    <n v="7"/>
    <n v="30"/>
    <n v="2"/>
    <n v="20.94"/>
    <n v="23.071335999999999"/>
    <n v="28151627"/>
    <n v="859437"/>
    <n v="25435373"/>
    <n v="578543"/>
    <n v="0"/>
    <n v="0"/>
    <m/>
    <n v="0"/>
    <n v="0"/>
    <n v="0"/>
    <m/>
    <m/>
    <d v="2021-03-31T00:00:00"/>
    <n v="1"/>
    <s v="O"/>
    <n v="1"/>
    <n v="30"/>
    <n v="415592"/>
    <m/>
    <m/>
    <m/>
    <m/>
    <m/>
    <m/>
    <n v="1"/>
    <n v="1"/>
    <m/>
    <m/>
    <n v="24675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17537"/>
    <d v="2020-07-01T00:00:00"/>
    <d v="2023-03-05T00:00:00"/>
    <n v="0"/>
    <n v="1"/>
    <n v="8"/>
    <n v="30"/>
    <n v="2"/>
    <n v="20.03"/>
    <n v="21.975095"/>
    <n v="8849354"/>
    <n v="359189"/>
    <n v="7037741"/>
    <n v="113564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39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357"/>
    <d v="2020-07-01T00:00:00"/>
    <d v="2022-09-15T00:00:00"/>
    <n v="0"/>
    <n v="1"/>
    <n v="8"/>
    <n v="30"/>
    <n v="2"/>
    <n v="20.94"/>
    <n v="23.071335999999999"/>
    <n v="8726845"/>
    <n v="420398"/>
    <n v="6446254"/>
    <n v="51004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7154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1355"/>
    <d v="2021-02-25T00:00:00"/>
    <d v="2021-12-28T00:00:00"/>
    <n v="0"/>
    <n v="1"/>
    <n v="1"/>
    <n v="30"/>
    <n v="2"/>
    <n v="11.420004"/>
    <n v="12.03712"/>
    <n v="665000"/>
    <n v="70030"/>
    <n v="5995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246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925"/>
    <d v="2020-11-17T00:00:00"/>
    <d v="2024-03-30T00:00:00"/>
    <n v="0"/>
    <n v="1"/>
    <n v="4"/>
    <n v="30"/>
    <n v="2"/>
    <n v="19.32"/>
    <n v="21.126010999999998"/>
    <n v="5000000"/>
    <n v="170510"/>
    <n v="4591391"/>
    <n v="689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81086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550003160"/>
    <d v="2021-01-22T00:00:00"/>
    <d v="2023-02-04T00:00:00"/>
    <n v="0"/>
    <n v="1"/>
    <n v="4"/>
    <n v="30"/>
    <n v="2"/>
    <n v="23.02"/>
    <n v="25.611024"/>
    <n v="5000000"/>
    <n v="261916"/>
    <n v="4303888"/>
    <n v="7705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25914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15993"/>
    <d v="2020-07-01T00:00:00"/>
    <d v="2021-04-30T00:00:00"/>
    <n v="0"/>
    <n v="1"/>
    <n v="8"/>
    <n v="30"/>
    <n v="2"/>
    <n v="23.300004000000001"/>
    <n v="25.956555000000002"/>
    <n v="4766266"/>
    <n v="582317"/>
    <n v="571177"/>
    <n v="37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1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8932"/>
    <d v="2019-07-11T00:00:00"/>
    <d v="2022-08-05T00:00:00"/>
    <n v="0"/>
    <n v="1"/>
    <n v="19"/>
    <n v="30"/>
    <n v="2"/>
    <n v="17.420000000000002"/>
    <n v="18.880393000000002"/>
    <n v="15000000"/>
    <n v="537932"/>
    <n v="8025192"/>
    <n v="11260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1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340"/>
    <d v="2020-07-23T00:00:00"/>
    <d v="2023-02-15T00:00:00"/>
    <n v="0"/>
    <n v="1"/>
    <n v="7"/>
    <n v="30"/>
    <n v="2"/>
    <n v="23.42"/>
    <n v="26.104899"/>
    <n v="5000000"/>
    <n v="221769"/>
    <n v="4078115"/>
    <n v="3902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896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929"/>
    <d v="2020-02-17T00:00:00"/>
    <d v="2022-03-01T00:00:00"/>
    <n v="0"/>
    <n v="1"/>
    <n v="12"/>
    <n v="30"/>
    <n v="2"/>
    <n v="23.432207999999999"/>
    <n v="26.12"/>
    <n v="6000000"/>
    <n v="315642"/>
    <n v="3345935"/>
    <n v="63162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81"/>
    <d v="2020-06-30T00:00:00"/>
    <d v="2022-07-15T00:00:00"/>
    <n v="15"/>
    <n v="1"/>
    <n v="7"/>
    <n v="30"/>
    <n v="2"/>
    <n v="19.320074000000002"/>
    <n v="21.126100000000001"/>
    <n v="5000000"/>
    <n v="252821"/>
    <n v="3676680"/>
    <n v="47577"/>
    <n v="0"/>
    <n v="0"/>
    <m/>
    <n v="0"/>
    <n v="0"/>
    <n v="0"/>
    <m/>
    <m/>
    <d v="2021-03-06T00:00:00"/>
    <n v="1"/>
    <s v="O"/>
    <n v="1"/>
    <n v="30"/>
    <n v="135487"/>
    <m/>
    <m/>
    <m/>
    <m/>
    <m/>
    <m/>
    <n v="1"/>
    <n v="1"/>
    <m/>
    <m/>
    <n v="190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900"/>
    <d v="2020-11-12T00:00:00"/>
    <d v="2022-11-15T00:00:00"/>
    <n v="0"/>
    <n v="1"/>
    <n v="4"/>
    <n v="30"/>
    <n v="2"/>
    <n v="23.42"/>
    <n v="26.104899"/>
    <n v="5000000"/>
    <n v="262910"/>
    <n v="4319080"/>
    <n v="41565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0036"/>
    <d v="2020-03-10T00:00:00"/>
    <d v="2023-06-05T00:00:00"/>
    <n v="0"/>
    <n v="1"/>
    <n v="11"/>
    <n v="30"/>
    <n v="2"/>
    <n v="20.92"/>
    <n v="23.047146000000001"/>
    <n v="9900000"/>
    <n v="358464"/>
    <n v="7471628"/>
    <n v="91182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3900"/>
    <s v="A"/>
    <n v="1100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023"/>
    <d v="2020-07-01T00:00:00"/>
    <d v="2023-11-09T00:00:00"/>
    <n v="0"/>
    <n v="1"/>
    <n v="8"/>
    <n v="30"/>
    <n v="2"/>
    <n v="17.32"/>
    <n v="18.763266999999999"/>
    <n v="13809174"/>
    <n v="456840"/>
    <n v="11641817"/>
    <n v="11665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77000"/>
    <s v="LINEA CONSUMO"/>
    <n v="0"/>
    <n v="0"/>
    <m/>
    <m/>
    <n v="1"/>
    <n v="1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8306"/>
    <d v="2019-02-28T00:00:00"/>
    <d v="2022-03-05T00:00:00"/>
    <n v="0"/>
    <n v="1"/>
    <n v="25"/>
    <n v="30"/>
    <n v="2"/>
    <n v="17.43"/>
    <n v="18.892112000000001"/>
    <n v="9000000"/>
    <n v="322804"/>
    <n v="3219568"/>
    <n v="155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0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20"/>
    <d v="2020-07-15T00:00:00"/>
    <d v="2024-07-30T00:00:00"/>
    <n v="0"/>
    <n v="1"/>
    <n v="10"/>
    <n v="30"/>
    <n v="2"/>
    <n v="21.02"/>
    <n v="23.168139"/>
    <n v="29900000"/>
    <n v="926196"/>
    <n v="2526055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074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1163"/>
    <d v="2021-01-12T00:00:00"/>
    <d v="2024-01-15T00:00:00"/>
    <n v="0"/>
    <n v="1"/>
    <n v="2"/>
    <n v="30"/>
    <n v="2"/>
    <n v="17.420000000000002"/>
    <n v="18.880393000000002"/>
    <n v="3000000"/>
    <n v="143949"/>
    <n v="2712000"/>
    <n v="0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79"/>
    <d v="2020-06-30T00:00:00"/>
    <d v="2023-10-30T00:00:00"/>
    <n v="0"/>
    <n v="1"/>
    <n v="9"/>
    <n v="30"/>
    <n v="2"/>
    <n v="19.320074000000002"/>
    <n v="21.126100000000001"/>
    <n v="5000000"/>
    <n v="170511"/>
    <n v="4122749"/>
    <n v="6639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95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777"/>
    <d v="2019-05-30T00:00:00"/>
    <d v="2023-06-15T00:00:00"/>
    <n v="15"/>
    <n v="1"/>
    <n v="20"/>
    <n v="30"/>
    <n v="2"/>
    <n v="20.97"/>
    <n v="23.107628999999999"/>
    <n v="26500000"/>
    <n v="820163"/>
    <n v="18038833"/>
    <n v="372972"/>
    <n v="0"/>
    <n v="0"/>
    <m/>
    <n v="0"/>
    <n v="0"/>
    <n v="0"/>
    <m/>
    <m/>
    <d v="2021-03-07T00:00:00"/>
    <n v="1"/>
    <s v="O"/>
    <n v="1"/>
    <n v="30"/>
    <n v="504955"/>
    <m/>
    <m/>
    <m/>
    <m/>
    <m/>
    <m/>
    <n v="1"/>
    <n v="1"/>
    <m/>
    <m/>
    <n v="15974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710"/>
    <d v="2020-10-14T00:00:00"/>
    <d v="2023-04-15T00:00:00"/>
    <n v="0"/>
    <n v="1"/>
    <n v="5"/>
    <n v="30"/>
    <n v="2"/>
    <n v="21.02"/>
    <n v="23.168139"/>
    <n v="5000000"/>
    <n v="215699"/>
    <n v="4336583"/>
    <n v="3647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62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41"/>
    <d v="2020-06-19T00:00:00"/>
    <d v="2022-03-05T00:00:00"/>
    <n v="0"/>
    <n v="1"/>
    <n v="8"/>
    <n v="30"/>
    <n v="2"/>
    <n v="19.320074000000002"/>
    <n v="21.126100000000001"/>
    <n v="3000000"/>
    <n v="176638"/>
    <n v="1894314"/>
    <n v="2745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2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6651"/>
    <d v="2018-04-05T00:00:00"/>
    <d v="2021-08-05T00:00:00"/>
    <n v="0"/>
    <n v="1"/>
    <n v="35"/>
    <n v="30"/>
    <n v="2"/>
    <n v="20.38"/>
    <n v="22.395662000000002"/>
    <n v="19900000"/>
    <n v="689527"/>
    <n v="2972167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012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706"/>
    <d v="2019-12-27T00:00:00"/>
    <d v="2021-09-10T00:00:00"/>
    <n v="0"/>
    <n v="1"/>
    <n v="16"/>
    <n v="30"/>
    <n v="2"/>
    <n v="11.35"/>
    <n v="11.959453999999999"/>
    <n v="3000000"/>
    <n v="165341"/>
    <n v="593565"/>
    <n v="542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6162258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2"/>
    <n v="14775"/>
    <d v="2017-03-15T00:00:00"/>
    <d v="2024-03-15T00:00:00"/>
    <n v="0"/>
    <n v="1"/>
    <n v="57"/>
    <n v="30"/>
    <n v="2"/>
    <n v="22.27"/>
    <n v="24.689785000000001"/>
    <n v="50000000"/>
    <n v="1179647"/>
    <n v="24828358"/>
    <n v="12210271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2809"/>
    <s v="D"/>
    <n v="176634"/>
    <s v="LINEA CONSUMO"/>
    <n v="1"/>
    <n v="2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6456"/>
    <d v="2018-02-23T00:00:00"/>
    <d v="2022-02-23T00:00:00"/>
    <n v="0"/>
    <n v="1"/>
    <n v="37"/>
    <n v="30"/>
    <n v="2"/>
    <n v="20.8"/>
    <n v="22.902097999999999"/>
    <n v="29900000"/>
    <n v="922661"/>
    <n v="8921002"/>
    <n v="206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794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5345"/>
    <d v="2017-07-04T00:00:00"/>
    <d v="2022-01-04T00:00:00"/>
    <n v="26"/>
    <n v="1"/>
    <n v="43"/>
    <n v="30"/>
    <n v="2"/>
    <n v="21.600000999999999"/>
    <n v="23.872053999999999"/>
    <n v="29000000"/>
    <n v="844128"/>
    <n v="8356115"/>
    <n v="277478"/>
    <n v="0"/>
    <n v="0"/>
    <m/>
    <n v="0"/>
    <n v="0"/>
    <n v="0"/>
    <m/>
    <m/>
    <d v="2021-03-04T00:00:00"/>
    <n v="1"/>
    <s v="O"/>
    <n v="1"/>
    <n v="30"/>
    <n v="693702"/>
    <m/>
    <m/>
    <m/>
    <m/>
    <m/>
    <m/>
    <n v="1"/>
    <n v="1"/>
    <m/>
    <m/>
    <n v="461592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1426"/>
    <d v="2021-03-09T00:00:00"/>
    <d v="2024-03-09T00:00:00"/>
    <n v="0"/>
    <n v="1"/>
    <n v="0"/>
    <n v="30"/>
    <n v="2"/>
    <n v="17.420000000000002"/>
    <n v="18.880393000000002"/>
    <n v="7500000"/>
    <n v="268966"/>
    <n v="7500000"/>
    <n v="7620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4264"/>
    <s v="A"/>
    <n v="2272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6761"/>
    <d v="2018-05-03T00:00:00"/>
    <d v="2022-11-05T00:00:00"/>
    <n v="0"/>
    <n v="1"/>
    <n v="34"/>
    <n v="30"/>
    <n v="2"/>
    <n v="20.38"/>
    <n v="22.395662000000002"/>
    <n v="18000000"/>
    <n v="511860"/>
    <n v="8606260"/>
    <n v="12667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7700263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240"/>
    <d v="2020-07-01T00:00:00"/>
    <d v="2023-02-01T00:00:00"/>
    <n v="29"/>
    <n v="1"/>
    <n v="7"/>
    <n v="30"/>
    <n v="2"/>
    <n v="20.94"/>
    <n v="23.071335999999999"/>
    <n v="7869788"/>
    <n v="330845"/>
    <n v="6442155"/>
    <n v="220707"/>
    <n v="0"/>
    <n v="0"/>
    <m/>
    <n v="0"/>
    <n v="0"/>
    <n v="0"/>
    <m/>
    <m/>
    <d v="2021-02-23T00:00:00"/>
    <n v="1"/>
    <s v="O"/>
    <n v="1"/>
    <n v="30"/>
    <n v="218420"/>
    <m/>
    <m/>
    <m/>
    <m/>
    <m/>
    <m/>
    <n v="1"/>
    <n v="1"/>
    <m/>
    <m/>
    <n v="107736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553"/>
    <d v="2020-07-01T00:00:00"/>
    <d v="2022-03-15T00:00:00"/>
    <n v="0"/>
    <n v="1"/>
    <n v="8"/>
    <n v="30"/>
    <n v="2"/>
    <n v="11.28"/>
    <n v="11.881841"/>
    <n v="2274057"/>
    <n v="125258"/>
    <n v="1415141"/>
    <n v="5385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3666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0678"/>
    <d v="2020-10-07T00:00:00"/>
    <d v="2024-02-29T00:00:00"/>
    <n v="0"/>
    <n v="1"/>
    <n v="4"/>
    <n v="30"/>
    <n v="2"/>
    <n v="19.32"/>
    <n v="21.126010999999998"/>
    <n v="5000000"/>
    <n v="170510"/>
    <n v="4631171"/>
    <n v="73721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774502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550003108"/>
    <d v="2020-07-17T00:00:00"/>
    <d v="2021-09-17T00:00:00"/>
    <n v="13"/>
    <n v="1"/>
    <n v="7"/>
    <n v="30"/>
    <n v="2"/>
    <n v="23.432207999999999"/>
    <n v="26.12"/>
    <n v="1200000"/>
    <n v="99134"/>
    <n v="565793"/>
    <n v="13639"/>
    <n v="0"/>
    <n v="0"/>
    <m/>
    <n v="0"/>
    <n v="0"/>
    <n v="0"/>
    <m/>
    <m/>
    <d v="2021-02-23T00:00:00"/>
    <n v="1"/>
    <s v="O"/>
    <n v="1"/>
    <n v="30"/>
    <n v="10532"/>
    <m/>
    <m/>
    <m/>
    <m/>
    <m/>
    <m/>
    <n v="1"/>
    <n v="1"/>
    <m/>
    <m/>
    <n v="94621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25"/>
    <d v="2020-10-09T00:00:00"/>
    <d v="2022-09-17T00:00:00"/>
    <n v="13"/>
    <n v="1"/>
    <n v="4"/>
    <n v="30"/>
    <n v="2"/>
    <n v="23.432207999999999"/>
    <n v="26.12"/>
    <n v="3900000"/>
    <n v="213244"/>
    <n v="3342831"/>
    <n v="93764"/>
    <n v="0"/>
    <n v="0"/>
    <m/>
    <n v="0"/>
    <n v="0"/>
    <n v="0"/>
    <m/>
    <m/>
    <d v="2021-02-23T00:00:00"/>
    <n v="1"/>
    <s v="O"/>
    <n v="1"/>
    <n v="30"/>
    <n v="146339"/>
    <m/>
    <m/>
    <m/>
    <m/>
    <m/>
    <m/>
    <n v="1"/>
    <n v="1"/>
    <m/>
    <m/>
    <n v="559044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550003162"/>
    <d v="2021-01-28T00:00:00"/>
    <d v="2022-02-17T00:00:00"/>
    <n v="13"/>
    <n v="1"/>
    <n v="0"/>
    <n v="30"/>
    <n v="2"/>
    <n v="23.02"/>
    <n v="25.611024"/>
    <n v="787000"/>
    <n v="74046"/>
    <n v="787000"/>
    <n v="21643"/>
    <n v="0"/>
    <n v="0"/>
    <m/>
    <n v="0"/>
    <n v="0"/>
    <n v="0"/>
    <m/>
    <m/>
    <d v="2021-02-17T00:00:00"/>
    <n v="1"/>
    <s v="O"/>
    <n v="1"/>
    <n v="30"/>
    <n v="58945"/>
    <m/>
    <m/>
    <m/>
    <m/>
    <m/>
    <m/>
    <n v="1"/>
    <n v="1"/>
    <m/>
    <m/>
    <n v="131615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81"/>
    <d v="2021-02-23T00:00:00"/>
    <d v="2022-03-17T00:00:00"/>
    <n v="0"/>
    <n v="1"/>
    <n v="0"/>
    <n v="30"/>
    <n v="2"/>
    <n v="23.02"/>
    <n v="25.611024"/>
    <n v="304000"/>
    <n v="28602"/>
    <n v="304000"/>
    <n v="2522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0840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19930"/>
    <d v="2020-02-18T00:00:00"/>
    <d v="2022-06-05T00:00:00"/>
    <n v="0"/>
    <n v="1"/>
    <n v="12"/>
    <n v="30"/>
    <n v="2"/>
    <n v="21.07"/>
    <n v="23.228676"/>
    <n v="7000000"/>
    <n v="327779"/>
    <n v="4286741"/>
    <n v="627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569414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915"/>
    <d v="2019-07-08T00:00:00"/>
    <d v="2023-08-10T00:00:00"/>
    <n v="0"/>
    <n v="1"/>
    <n v="19"/>
    <n v="30"/>
    <n v="2"/>
    <n v="23.42"/>
    <n v="26.104899"/>
    <n v="9500000"/>
    <n v="306679"/>
    <n v="6742666"/>
    <n v="8264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296316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090"/>
    <d v="2020-04-08T00:00:00"/>
    <d v="2021-12-10T00:00:00"/>
    <n v="0"/>
    <n v="1"/>
    <n v="11"/>
    <n v="30"/>
    <n v="2"/>
    <n v="11.31"/>
    <n v="11.915098"/>
    <n v="1500000"/>
    <n v="82643"/>
    <n v="691191"/>
    <n v="412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3539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550003110"/>
    <d v="2020-07-30T00:00:00"/>
    <d v="2022-04-04T00:00:00"/>
    <n v="0"/>
    <n v="1"/>
    <n v="8"/>
    <n v="30"/>
    <n v="2"/>
    <n v="23.432207999999999"/>
    <n v="26.12"/>
    <n v="2700000"/>
    <n v="165150"/>
    <n v="1743010"/>
    <n v="2156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93608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31"/>
    <d v="2020-11-09T00:00:00"/>
    <d v="2021-12-04T00:00:00"/>
    <n v="0"/>
    <n v="1"/>
    <n v="3"/>
    <n v="30"/>
    <n v="2"/>
    <n v="23.432207999999999"/>
    <n v="26.12"/>
    <n v="320000"/>
    <n v="30233"/>
    <n v="246933"/>
    <n v="418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4097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49"/>
    <d v="2021-01-04T00:00:00"/>
    <d v="2022-01-04T00:00:00"/>
    <n v="0"/>
    <n v="1"/>
    <n v="2"/>
    <n v="30"/>
    <n v="2"/>
    <n v="23.02"/>
    <n v="25.611024"/>
    <n v="167000"/>
    <n v="15712"/>
    <n v="141744"/>
    <n v="236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4827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69"/>
    <d v="2021-02-11T00:00:00"/>
    <d v="2022-03-04T00:00:00"/>
    <n v="0"/>
    <n v="1"/>
    <n v="0"/>
    <n v="30"/>
    <n v="2"/>
    <n v="23.02"/>
    <n v="25.611024"/>
    <n v="200000"/>
    <n v="18817"/>
    <n v="200000"/>
    <n v="332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72"/>
    <d v="2021-02-15T00:00:00"/>
    <d v="2022-03-04T00:00:00"/>
    <n v="0"/>
    <n v="1"/>
    <n v="0"/>
    <n v="30"/>
    <n v="2"/>
    <n v="23.02"/>
    <n v="25.611024"/>
    <n v="150000"/>
    <n v="14113"/>
    <n v="150000"/>
    <n v="24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1085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7"/>
    <d v="2021-03-15T00:00:00"/>
    <d v="2022-04-04T00:00:00"/>
    <n v="0"/>
    <n v="1"/>
    <n v="0"/>
    <n v="30"/>
    <n v="2"/>
    <n v="23.02"/>
    <n v="25.611024"/>
    <n v="200000"/>
    <n v="18817"/>
    <n v="2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20706"/>
    <d v="2020-10-13T00:00:00"/>
    <d v="2023-04-27T00:00:00"/>
    <n v="3"/>
    <n v="1"/>
    <n v="4"/>
    <n v="30"/>
    <n v="2"/>
    <n v="11.42"/>
    <n v="12.037115999999999"/>
    <n v="2958000"/>
    <n v="113809"/>
    <n v="2610442"/>
    <n v="26586"/>
    <n v="0"/>
    <n v="0"/>
    <m/>
    <n v="0"/>
    <n v="0"/>
    <n v="0"/>
    <m/>
    <m/>
    <d v="2021-03-02T00:00:00"/>
    <n v="1"/>
    <s v="O"/>
    <n v="1"/>
    <n v="30"/>
    <n v="88972"/>
    <m/>
    <m/>
    <m/>
    <m/>
    <m/>
    <m/>
    <n v="1"/>
    <n v="1"/>
    <m/>
    <m/>
    <n v="3127159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892"/>
    <d v="2019-07-03T00:00:00"/>
    <d v="2021-07-05T00:00:00"/>
    <n v="0"/>
    <n v="1"/>
    <n v="23"/>
    <n v="30"/>
    <n v="2"/>
    <n v="11.39"/>
    <n v="12.003826"/>
    <n v="2550000"/>
    <n v="119312"/>
    <n v="95122"/>
    <n v="21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3255774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175"/>
    <d v="2020-05-29T00:00:00"/>
    <d v="2023-09-30T00:00:00"/>
    <n v="0"/>
    <n v="1"/>
    <n v="9"/>
    <n v="30"/>
    <n v="2"/>
    <n v="19.320074000000002"/>
    <n v="21.126100000000001"/>
    <n v="5000000"/>
    <n v="170511"/>
    <n v="4135725"/>
    <n v="62424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6690"/>
    <d v="2018-04-13T00:00:00"/>
    <d v="2022-01-15T00:00:00"/>
    <n v="0"/>
    <n v="1"/>
    <n v="35"/>
    <n v="30"/>
    <n v="2"/>
    <n v="20.38"/>
    <n v="22.395662000000002"/>
    <n v="25000000"/>
    <n v="799112"/>
    <n v="7084927"/>
    <n v="10829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9225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679"/>
    <d v="2020-10-08T00:00:00"/>
    <d v="2023-02-08T00:00:00"/>
    <n v="0"/>
    <n v="1"/>
    <n v="6"/>
    <n v="30"/>
    <n v="2"/>
    <n v="11.42"/>
    <n v="12.037115999999999"/>
    <n v="6531000"/>
    <n v="266807"/>
    <n v="525295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531861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774"/>
    <d v="2020-10-21T00:00:00"/>
    <d v="2023-11-21T00:00:00"/>
    <n v="0"/>
    <n v="1"/>
    <n v="3"/>
    <n v="30"/>
    <n v="2"/>
    <n v="21.029983999999999"/>
    <n v="23.180223999999999"/>
    <n v="5948917"/>
    <n v="219860"/>
    <n v="5578706"/>
    <n v="3910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648000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20377"/>
    <d v="2020-07-28T00:00:00"/>
    <d v="2024-04-15T00:00:00"/>
    <n v="0"/>
    <n v="1"/>
    <n v="7"/>
    <n v="30"/>
    <n v="2"/>
    <n v="21.02"/>
    <n v="23.168139"/>
    <n v="15000000"/>
    <n v="491830"/>
    <n v="13309668"/>
    <n v="11592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8252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1276"/>
    <d v="2021-02-09T00:00:00"/>
    <d v="2024-07-05T00:00:00"/>
    <n v="0"/>
    <n v="1"/>
    <n v="0"/>
    <n v="30"/>
    <n v="2"/>
    <n v="11.420004"/>
    <n v="12.03712"/>
    <n v="11000000"/>
    <n v="331945"/>
    <n v="11000000"/>
    <n v="872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1343985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264"/>
    <d v="2020-06-26T00:00:00"/>
    <d v="2022-06-30T00:00:00"/>
    <n v="0"/>
    <n v="1"/>
    <n v="8"/>
    <n v="30"/>
    <n v="2"/>
    <n v="21.02"/>
    <n v="23.168139"/>
    <n v="2000000"/>
    <n v="102791"/>
    <n v="1423516"/>
    <n v="2465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2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1205"/>
    <n v="4"/>
    <n v="21352"/>
    <d v="2021-02-24T00:00:00"/>
    <d v="2025-10-01T00:00:00"/>
    <n v="0"/>
    <n v="1"/>
    <n v="1"/>
    <n v="30"/>
    <n v="2"/>
    <n v="19.529997999999999"/>
    <n v="21.376580000000001"/>
    <n v="14700000"/>
    <n v="406537"/>
    <n v="14520175"/>
    <n v="0"/>
    <n v="0"/>
    <n v="1470000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76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1144"/>
    <d v="2020-12-30T00:00:00"/>
    <d v="2024-05-15T00:00:00"/>
    <n v="0"/>
    <n v="1"/>
    <n v="2"/>
    <n v="30"/>
    <n v="2"/>
    <n v="21.02"/>
    <n v="23.168139"/>
    <n v="10000000"/>
    <n v="349825"/>
    <n v="9647279"/>
    <n v="844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87229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550003176"/>
    <d v="2021-02-18T00:00:00"/>
    <d v="2022-03-17T00:00:00"/>
    <n v="0"/>
    <n v="1"/>
    <n v="1"/>
    <n v="30"/>
    <n v="2"/>
    <n v="23.02"/>
    <n v="25.611024"/>
    <n v="600000"/>
    <n v="56452"/>
    <n v="542657"/>
    <n v="45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031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77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78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89"/>
    <d v="2021-02-27T00:00:00"/>
    <d v="2022-03-17T00:00:00"/>
    <n v="0"/>
    <n v="1"/>
    <n v="1"/>
    <n v="30"/>
    <n v="2"/>
    <n v="23.02"/>
    <n v="25.611024"/>
    <n v="200000"/>
    <n v="18817"/>
    <n v="181183"/>
    <n v="150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1078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9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200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201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21478"/>
    <d v="2021-03-26T00:00:00"/>
    <d v="2022-03-30T00:00:00"/>
    <n v="0"/>
    <n v="1"/>
    <n v="0"/>
    <n v="30"/>
    <n v="2"/>
    <n v="17.420000000000002"/>
    <n v="18.880393000000002"/>
    <n v="6000000"/>
    <n v="548425"/>
    <n v="6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03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833"/>
    <d v="2020-10-29T00:00:00"/>
    <d v="2021-10-30T00:00:00"/>
    <n v="0"/>
    <n v="1"/>
    <n v="6"/>
    <n v="30"/>
    <n v="2"/>
    <n v="23.42"/>
    <n v="26.104899"/>
    <n v="1000000"/>
    <n v="94279"/>
    <n v="491112"/>
    <n v="14398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117"/>
    <d v="2020-05-05T00:00:00"/>
    <d v="2022-11-05T00:00:00"/>
    <n v="0"/>
    <n v="1"/>
    <n v="10"/>
    <n v="30"/>
    <n v="2"/>
    <n v="11.42"/>
    <n v="12.037115999999999"/>
    <n v="5957000"/>
    <n v="229196"/>
    <n v="4150629"/>
    <n v="3819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3956"/>
    <s v="A"/>
    <n v="6357427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28"/>
    <d v="2021-03-10T00:00:00"/>
    <d v="2025-03-10T00:00:00"/>
    <n v="0"/>
    <n v="1"/>
    <n v="0"/>
    <n v="30"/>
    <n v="2"/>
    <n v="11.420004"/>
    <n v="12.03712"/>
    <n v="12000000"/>
    <n v="312600"/>
    <n v="12000000"/>
    <n v="761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570179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3"/>
    <n v="20511"/>
    <d v="2020-08-28T00:00:00"/>
    <d v="2025-02-28T00:00:00"/>
    <n v="0"/>
    <n v="1"/>
    <n v="8"/>
    <n v="30"/>
    <n v="2"/>
    <n v="21.02"/>
    <n v="23.168139"/>
    <n v="29900000"/>
    <n v="860753"/>
    <n v="26887804"/>
    <n v="104087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n v="44071"/>
    <s v="A"/>
    <n v="2536464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1289"/>
    <d v="2021-02-12T00:00:00"/>
    <d v="2023-02-28T00:00:00"/>
    <n v="0"/>
    <n v="1"/>
    <n v="7"/>
    <n v="30"/>
    <n v="2"/>
    <n v="11.420004"/>
    <n v="12.03712"/>
    <n v="2741000"/>
    <n v="128287"/>
    <n v="1961474"/>
    <n v="622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85036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609"/>
    <d v="2020-09-21T00:00:00"/>
    <d v="2022-12-30T00:00:00"/>
    <n v="0"/>
    <n v="1"/>
    <n v="10"/>
    <n v="30"/>
    <n v="2"/>
    <n v="21.02"/>
    <n v="23.168139"/>
    <n v="3000000"/>
    <n v="140402"/>
    <n v="2025279"/>
    <n v="47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95"/>
    <s v="A"/>
    <n v="867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105"/>
    <n v="4"/>
    <n v="15009"/>
    <d v="2017-05-04T00:00:00"/>
    <d v="2022-05-15T00:00:00"/>
    <n v="0"/>
    <n v="1"/>
    <n v="46"/>
    <n v="30"/>
    <n v="2"/>
    <n v="22.14"/>
    <n v="24.530735"/>
    <n v="10300000"/>
    <n v="285295"/>
    <n v="349100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68770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  <x v="0"/>
  </r>
  <r>
    <s v="C"/>
    <s v="*"/>
    <n v="144105"/>
    <n v="4"/>
    <n v="20437"/>
    <d v="2020-08-11T00:00:00"/>
    <d v="2023-08-15T00:00:00"/>
    <n v="0"/>
    <n v="1"/>
    <n v="7"/>
    <n v="30"/>
    <n v="2"/>
    <n v="19.32"/>
    <n v="21.126010999999998"/>
    <n v="3200000"/>
    <n v="117818"/>
    <n v="267339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35561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  <x v="0"/>
  </r>
  <r>
    <s v="C"/>
    <s v="*"/>
    <n v="144105"/>
    <n v="4"/>
    <n v="20671"/>
    <d v="2020-10-01T00:00:00"/>
    <d v="2023-10-01T00:00:00"/>
    <n v="0"/>
    <n v="1"/>
    <n v="5"/>
    <n v="30"/>
    <n v="2"/>
    <n v="11.42"/>
    <n v="12.037115999999999"/>
    <n v="13000000"/>
    <n v="428194"/>
    <n v="11448361"/>
    <n v="9048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937038"/>
    <s v="LINEA CONSUMO"/>
    <n v="0"/>
    <n v="0"/>
    <n v="890801063"/>
    <s v="UNIVERSIDAD DE CALDAS"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5986"/>
    <d v="2020-07-01T00:00:00"/>
    <d v="2022-04-15T00:00:00"/>
    <n v="0"/>
    <n v="1"/>
    <n v="9"/>
    <n v="30"/>
    <n v="2"/>
    <n v="20.900003999999999"/>
    <n v="23.022964999999999"/>
    <n v="10795902"/>
    <n v="618238"/>
    <n v="662512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43717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818"/>
    <d v="2020-07-01T00:00:00"/>
    <d v="2022-06-30T00:00:00"/>
    <n v="0"/>
    <n v="1"/>
    <n v="9"/>
    <n v="30"/>
    <n v="2"/>
    <n v="13.38"/>
    <n v="14.231804"/>
    <n v="7135352"/>
    <n v="353428"/>
    <n v="446443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42325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3402"/>
    <d v="2016-04-04T00:00:00"/>
    <d v="2024-04-04T00:00:00"/>
    <n v="0"/>
    <n v="1"/>
    <n v="66"/>
    <n v="30"/>
    <n v="2"/>
    <n v="21.920000999999999"/>
    <n v="24.261997000000001"/>
    <n v="29900000"/>
    <n v="662760"/>
    <n v="15045131"/>
    <n v="1631882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933205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698"/>
    <d v="2020-10-13T00:00:00"/>
    <d v="2024-08-13T00:00:00"/>
    <n v="0"/>
    <n v="1"/>
    <n v="4"/>
    <n v="30"/>
    <n v="2"/>
    <n v="17.420000000000002"/>
    <n v="18.880393000000002"/>
    <n v="22320070"/>
    <n v="668510"/>
    <n v="20864777"/>
    <n v="212016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502197"/>
    <s v="LINEA CONSUMO"/>
    <n v="0"/>
    <n v="0"/>
    <m/>
    <m/>
    <n v="5"/>
    <m/>
    <m/>
    <m/>
    <m/>
    <n v="1"/>
    <n v="7"/>
    <n v="1"/>
    <d v="2021-03-31T00:00:00"/>
    <s v="A"/>
    <s v="Consumo"/>
    <x v="5"/>
    <x v="0"/>
  </r>
  <r>
    <s v="C"/>
    <s v="*"/>
    <n v="144205"/>
    <n v="3"/>
    <n v="21031"/>
    <d v="2020-12-04T00:00:00"/>
    <d v="2025-06-30T00:00:00"/>
    <n v="0"/>
    <n v="1"/>
    <n v="3"/>
    <n v="30"/>
    <n v="2"/>
    <n v="17.420000000000002"/>
    <n v="18.880393000000002"/>
    <n v="25000000"/>
    <n v="671076"/>
    <n v="24030076"/>
    <n v="1162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n v="44169"/>
    <s v="A"/>
    <n v="1730089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550002862"/>
    <d v="2020-07-01T00:00:00"/>
    <d v="2021-06-17T00:00:00"/>
    <n v="0"/>
    <n v="1"/>
    <n v="9"/>
    <n v="30"/>
    <n v="2"/>
    <n v="23.432207999999999"/>
    <n v="26.12"/>
    <n v="1935290"/>
    <n v="197856"/>
    <n v="315166"/>
    <n v="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2691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19758"/>
    <d v="2020-01-13T00:00:00"/>
    <d v="2022-01-30T00:00:00"/>
    <n v="0"/>
    <n v="1"/>
    <n v="13"/>
    <n v="30"/>
    <n v="2"/>
    <n v="11.38"/>
    <n v="11.992730999999999"/>
    <n v="2400000"/>
    <n v="112283"/>
    <n v="1167623"/>
    <n v="1053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887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4047"/>
    <d v="2020-07-01T00:00:00"/>
    <d v="2021-07-16T00:00:00"/>
    <n v="0"/>
    <n v="1"/>
    <n v="9"/>
    <n v="30"/>
    <n v="2"/>
    <n v="22.71"/>
    <n v="25.229492"/>
    <n v="3860607"/>
    <n v="362652"/>
    <n v="995943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796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907"/>
    <d v="2020-02-12T00:00:00"/>
    <d v="2022-02-10T00:00:00"/>
    <n v="0"/>
    <n v="1"/>
    <n v="12"/>
    <n v="30"/>
    <n v="2"/>
    <n v="21.07"/>
    <n v="23.228676"/>
    <n v="4000000"/>
    <n v="212889"/>
    <n v="2112747"/>
    <n v="2249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1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7434"/>
    <d v="2020-07-01T00:00:00"/>
    <d v="2023-01-15T00:00:00"/>
    <n v="0"/>
    <n v="1"/>
    <n v="9"/>
    <n v="30"/>
    <n v="2"/>
    <n v="16.43"/>
    <n v="17.725491999999999"/>
    <n v="13945650"/>
    <n v="569973"/>
    <n v="10271454"/>
    <n v="32816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025315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8428"/>
    <d v="2020-07-01T00:00:00"/>
    <d v="2023-08-15T00:00:00"/>
    <n v="0"/>
    <n v="1"/>
    <n v="9"/>
    <n v="30"/>
    <n v="2"/>
    <n v="21.12"/>
    <n v="23.289241000000001"/>
    <n v="16726611"/>
    <n v="618959"/>
    <n v="13480868"/>
    <n v="5536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45685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255"/>
    <d v="2020-06-26T00:00:00"/>
    <d v="2023-10-30T00:00:00"/>
    <n v="0"/>
    <n v="1"/>
    <n v="8"/>
    <n v="30"/>
    <n v="2"/>
    <n v="23.42"/>
    <n v="26.104899"/>
    <n v="5000000"/>
    <n v="181233"/>
    <n v="4283261"/>
    <n v="82137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7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598"/>
    <d v="2019-11-29T00:00:00"/>
    <d v="2023-12-15T00:00:00"/>
    <n v="0"/>
    <n v="1"/>
    <n v="15"/>
    <n v="30"/>
    <n v="2"/>
    <n v="13.28"/>
    <n v="14.118883"/>
    <n v="11000000"/>
    <n v="296633"/>
    <n v="8143257"/>
    <n v="600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449379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888"/>
    <d v="2020-11-11T00:00:00"/>
    <d v="2023-08-11T00:00:00"/>
    <n v="19"/>
    <n v="1"/>
    <n v="2"/>
    <n v="30"/>
    <n v="2"/>
    <n v="17.409082000000001"/>
    <n v="18.867599999999999"/>
    <n v="3948434"/>
    <n v="151417"/>
    <n v="3717903"/>
    <n v="34333"/>
    <n v="0"/>
    <n v="0"/>
    <m/>
    <n v="0"/>
    <n v="0"/>
    <n v="0"/>
    <m/>
    <m/>
    <d v="2021-03-15T00:00:00"/>
    <n v="1"/>
    <s v="O"/>
    <n v="1"/>
    <n v="30"/>
    <n v="154277"/>
    <m/>
    <m/>
    <m/>
    <m/>
    <m/>
    <m/>
    <n v="1"/>
    <n v="1"/>
    <m/>
    <m/>
    <n v="489000"/>
    <s v="LINEA CONSUMO"/>
    <n v="0"/>
    <n v="0"/>
    <m/>
    <m/>
    <n v="5"/>
    <m/>
    <m/>
    <m/>
    <m/>
    <n v="1"/>
    <n v="7"/>
    <n v="1"/>
    <d v="2021-03-31T00:00:00"/>
    <s v="A"/>
    <s v="Consumo"/>
    <x v="0"/>
    <x v="0"/>
  </r>
  <r>
    <s v="C"/>
    <s v="*"/>
    <n v="144205"/>
    <n v="4"/>
    <n v="17374"/>
    <d v="2018-08-24T00:00:00"/>
    <d v="2025-08-24T00:00:00"/>
    <n v="0"/>
    <n v="1"/>
    <n v="31"/>
    <n v="30"/>
    <n v="2"/>
    <n v="20.05"/>
    <n v="21.999092000000001"/>
    <n v="16281207"/>
    <n v="362034"/>
    <n v="12647025"/>
    <n v="4930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1942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3"/>
    <n v="19902"/>
    <d v="2020-07-01T00:00:00"/>
    <d v="2023-05-30T00:00:00"/>
    <n v="0"/>
    <n v="1"/>
    <n v="8"/>
    <n v="30"/>
    <n v="2"/>
    <n v="21.07"/>
    <n v="23.228676"/>
    <n v="6715385"/>
    <n v="263977"/>
    <n v="5378932"/>
    <n v="6610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4013"/>
    <s v="A"/>
    <n v="2922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3421"/>
    <d v="2020-07-01T00:00:00"/>
    <d v="2023-09-08T00:00:00"/>
    <n v="22"/>
    <n v="1"/>
    <n v="7"/>
    <n v="30"/>
    <n v="2"/>
    <n v="21.97"/>
    <n v="24.323027"/>
    <n v="17513986"/>
    <n v="643704"/>
    <n v="15124555"/>
    <n v="455827"/>
    <n v="0"/>
    <n v="0"/>
    <m/>
    <n v="0"/>
    <n v="0"/>
    <n v="0"/>
    <m/>
    <m/>
    <d v="2021-03-31T00:00:00"/>
    <n v="1"/>
    <s v="O"/>
    <n v="1"/>
    <n v="30"/>
    <n v="366813"/>
    <m/>
    <m/>
    <m/>
    <m/>
    <m/>
    <m/>
    <n v="1"/>
    <n v="1"/>
    <m/>
    <m/>
    <n v="768603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0823"/>
    <d v="2020-10-29T00:00:00"/>
    <d v="2024-02-29T00:00:00"/>
    <n v="0"/>
    <n v="1"/>
    <n v="5"/>
    <n v="30"/>
    <n v="2"/>
    <n v="19.32"/>
    <n v="21.126010999999998"/>
    <n v="5000000"/>
    <n v="170510"/>
    <n v="451144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2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664"/>
    <d v="2020-09-30T00:00:00"/>
    <d v="2023-08-15T00:00:00"/>
    <n v="0"/>
    <n v="1"/>
    <n v="5"/>
    <n v="30"/>
    <n v="2"/>
    <n v="17.420000000000002"/>
    <n v="18.880393000000002"/>
    <n v="12000000"/>
    <n v="449682"/>
    <n v="10513825"/>
    <n v="13228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190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0740"/>
    <d v="2020-10-16T00:00:00"/>
    <d v="2022-10-16T00:00:00"/>
    <n v="0"/>
    <n v="1"/>
    <n v="3"/>
    <n v="30"/>
    <n v="2"/>
    <n v="21.08"/>
    <n v="23.240787000000001"/>
    <n v="9668670"/>
    <n v="497211"/>
    <n v="8669223"/>
    <n v="6841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4194856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16353"/>
    <d v="2020-07-01T00:00:00"/>
    <d v="2022-06-10T00:00:00"/>
    <n v="20"/>
    <n v="1"/>
    <n v="7"/>
    <n v="30"/>
    <n v="2"/>
    <n v="20.8"/>
    <n v="22.902097999999999"/>
    <n v="11212260"/>
    <n v="595260"/>
    <n v="8255639"/>
    <n v="145124"/>
    <n v="0"/>
    <n v="0"/>
    <m/>
    <n v="0"/>
    <n v="0"/>
    <n v="0"/>
    <m/>
    <m/>
    <d v="2021-03-31T00:00:00"/>
    <n v="1"/>
    <s v="O"/>
    <n v="1"/>
    <n v="30"/>
    <n v="452162"/>
    <m/>
    <m/>
    <m/>
    <m/>
    <m/>
    <m/>
    <n v="1"/>
    <n v="1"/>
    <m/>
    <m/>
    <n v="2557663"/>
    <s v="LINEA CONSUMO"/>
    <n v="0"/>
    <n v="0"/>
    <m/>
    <m/>
    <n v="1"/>
    <n v="2"/>
    <n v="44013"/>
    <s v="D"/>
    <m/>
    <n v="1"/>
    <n v="7"/>
    <n v="2"/>
    <d v="2021-03-31T00:00:00"/>
    <s v="A"/>
    <s v="Consumo"/>
    <x v="2"/>
    <x v="0"/>
  </r>
  <r>
    <s v="C"/>
    <s v="*"/>
    <n v="144205"/>
    <n v="4"/>
    <n v="20518"/>
    <d v="2020-08-31T00:00:00"/>
    <d v="2024-08-31T00:00:00"/>
    <n v="0"/>
    <n v="1"/>
    <n v="6"/>
    <n v="30"/>
    <n v="2"/>
    <n v="11.42"/>
    <n v="12.037115999999999"/>
    <n v="3400000"/>
    <n v="88570"/>
    <n v="3054593"/>
    <n v="28159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946337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06"/>
    <d v="2021-03-04T00:00:00"/>
    <d v="2022-09-15T00:00:00"/>
    <n v="0"/>
    <n v="1"/>
    <n v="0"/>
    <n v="30"/>
    <n v="2"/>
    <n v="11.420004"/>
    <n v="12.03712"/>
    <n v="2100000"/>
    <n v="127497"/>
    <n v="2100000"/>
    <n v="9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5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664"/>
    <d v="2020-07-01T00:00:00"/>
    <d v="2021-11-05T00:00:00"/>
    <n v="25"/>
    <n v="1"/>
    <n v="7"/>
    <n v="30"/>
    <n v="2"/>
    <n v="20.97"/>
    <n v="23.107628999999999"/>
    <n v="3558270"/>
    <n v="256854"/>
    <n v="2121999"/>
    <n v="68330"/>
    <n v="0"/>
    <n v="0"/>
    <m/>
    <n v="0"/>
    <n v="0"/>
    <n v="0"/>
    <m/>
    <m/>
    <d v="2021-02-26T00:00:00"/>
    <n v="1"/>
    <s v="O"/>
    <n v="1"/>
    <n v="30"/>
    <n v="219775"/>
    <m/>
    <m/>
    <m/>
    <m/>
    <m/>
    <m/>
    <n v="1"/>
    <n v="1"/>
    <m/>
    <m/>
    <n v="263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8891"/>
    <d v="2019-07-02T00:00:00"/>
    <d v="2021-07-15T00:00:00"/>
    <n v="0"/>
    <n v="1"/>
    <n v="20"/>
    <n v="30"/>
    <n v="2"/>
    <n v="23.39"/>
    <n v="26.067796999999999"/>
    <n v="5000000"/>
    <n v="262836"/>
    <n v="880983"/>
    <n v="1372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569918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157"/>
    <d v="2020-05-28T00:00:00"/>
    <d v="2023-09-30T00:00:00"/>
    <n v="30"/>
    <n v="1"/>
    <n v="8"/>
    <n v="30"/>
    <n v="2"/>
    <n v="19.320074000000002"/>
    <n v="21.126100000000001"/>
    <n v="5000000"/>
    <n v="170511"/>
    <n v="4138929"/>
    <n v="66648"/>
    <n v="0"/>
    <n v="0"/>
    <m/>
    <n v="0"/>
    <n v="0"/>
    <n v="0"/>
    <m/>
    <m/>
    <d v="2021-03-06T00:00:00"/>
    <n v="1"/>
    <s v="O"/>
    <n v="1"/>
    <n v="30"/>
    <n v="107117"/>
    <m/>
    <m/>
    <m/>
    <m/>
    <m/>
    <m/>
    <n v="1"/>
    <n v="1"/>
    <m/>
    <m/>
    <n v="2677523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408"/>
    <d v="2021-03-05T00:00:00"/>
    <d v="2022-03-05T00:00:00"/>
    <n v="0"/>
    <n v="1"/>
    <n v="0"/>
    <n v="30"/>
    <n v="2"/>
    <n v="22.619997999999999"/>
    <n v="25.118919999999999"/>
    <n v="1200000"/>
    <n v="112672"/>
    <n v="1200000"/>
    <n v="188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51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88"/>
    <d v="2021-03-26T00:00:00"/>
    <d v="2023-09-30T00:00:00"/>
    <n v="0"/>
    <n v="1"/>
    <n v="0"/>
    <n v="30"/>
    <n v="2"/>
    <n v="22.619997999999999"/>
    <n v="25.118919999999999"/>
    <n v="6300000"/>
    <n v="276866"/>
    <n v="63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872"/>
    <d v="2020-11-06T00:00:00"/>
    <d v="2023-01-30T00:00:00"/>
    <n v="0"/>
    <n v="1"/>
    <n v="4"/>
    <n v="30"/>
    <n v="2"/>
    <n v="21.02"/>
    <n v="23.168139"/>
    <n v="11000000"/>
    <n v="530338"/>
    <n v="961325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141"/>
    <s v="A"/>
    <n v="884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550003191"/>
    <d v="2021-03-02T00:00:00"/>
    <d v="2024-03-17T00:00:00"/>
    <n v="0"/>
    <n v="1"/>
    <n v="0"/>
    <n v="30"/>
    <n v="2"/>
    <n v="23.02"/>
    <n v="25.611024"/>
    <n v="7000000"/>
    <n v="271041"/>
    <n v="7000000"/>
    <n v="5818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38000"/>
    <s v="LINEA CONSUMO"/>
    <n v="0"/>
    <n v="0"/>
    <m/>
    <m/>
    <n v="5"/>
    <m/>
    <m/>
    <m/>
    <m/>
    <n v="2"/>
    <n v="7"/>
    <n v="2"/>
    <d v="2021-03-31T00:00:00"/>
    <s v="A"/>
    <s v="Consumo"/>
    <x v="2"/>
    <x v="0"/>
  </r>
  <r>
    <s v="C"/>
    <s v="*"/>
    <n v="144205"/>
    <n v="3"/>
    <n v="20283"/>
    <d v="2020-06-30T00:00:00"/>
    <d v="2022-11-10T00:00:00"/>
    <n v="20"/>
    <n v="1"/>
    <n v="7"/>
    <n v="30"/>
    <n v="2"/>
    <n v="21.02"/>
    <n v="23.168139"/>
    <n v="7000000"/>
    <n v="318440"/>
    <n v="5555063"/>
    <n v="157840"/>
    <n v="0"/>
    <n v="0"/>
    <m/>
    <n v="0"/>
    <n v="0"/>
    <n v="0"/>
    <m/>
    <m/>
    <d v="2021-02-26T00:00:00"/>
    <n v="1"/>
    <s v="O"/>
    <n v="1"/>
    <n v="30"/>
    <n v="221143"/>
    <m/>
    <m/>
    <m/>
    <m/>
    <m/>
    <m/>
    <n v="1"/>
    <n v="1"/>
    <n v="44012"/>
    <s v="A"/>
    <n v="758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4737"/>
    <d v="2020-07-01T00:00:00"/>
    <d v="2024-10-03T00:00:00"/>
    <n v="27"/>
    <n v="1"/>
    <n v="7"/>
    <n v="30"/>
    <n v="2"/>
    <n v="22.27"/>
    <n v="24.689785000000001"/>
    <n v="38217809"/>
    <n v="1165563"/>
    <n v="34840244"/>
    <n v="783281"/>
    <n v="0"/>
    <n v="0"/>
    <m/>
    <n v="0"/>
    <n v="0"/>
    <n v="0"/>
    <m/>
    <m/>
    <d v="2021-03-26T00:00:00"/>
    <n v="1"/>
    <s v="O"/>
    <n v="1"/>
    <n v="30"/>
    <n v="518994"/>
    <m/>
    <m/>
    <m/>
    <m/>
    <m/>
    <m/>
    <n v="1"/>
    <n v="1"/>
    <m/>
    <m/>
    <n v="5027713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18589"/>
    <d v="2020-07-01T00:00:00"/>
    <d v="2022-02-15T00:00:00"/>
    <n v="0"/>
    <n v="1"/>
    <n v="8"/>
    <n v="30"/>
    <n v="2"/>
    <n v="23.432207999999999"/>
    <n v="26.12"/>
    <n v="4092383"/>
    <n v="259977"/>
    <n v="2537355"/>
    <n v="363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1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479"/>
    <d v="2020-07-01T00:00:00"/>
    <d v="2021-09-01T00:00:00"/>
    <n v="0"/>
    <n v="1"/>
    <n v="11"/>
    <n v="30"/>
    <n v="2"/>
    <n v="17.329999999999998"/>
    <n v="18.774975000000001"/>
    <n v="2993153"/>
    <n v="237672"/>
    <n v="63739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3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668"/>
    <d v="2019-12-23T00:00:00"/>
    <d v="2022-01-15T00:00:00"/>
    <n v="0"/>
    <n v="1"/>
    <n v="15"/>
    <n v="30"/>
    <n v="2"/>
    <n v="20.95"/>
    <n v="23.083431999999998"/>
    <n v="3000000"/>
    <n v="154083"/>
    <n v="1266795"/>
    <n v="368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10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552"/>
    <d v="2019-04-25T00:00:00"/>
    <d v="2021-07-05T00:00:00"/>
    <n v="0"/>
    <n v="1"/>
    <n v="22"/>
    <n v="30"/>
    <n v="2"/>
    <n v="17.48"/>
    <n v="18.95072"/>
    <n v="6000000"/>
    <n v="278878"/>
    <n v="1059540"/>
    <n v="13878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83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87"/>
    <d v="2020-12-23T00:00:00"/>
    <d v="2022-12-30T00:00:00"/>
    <n v="0"/>
    <n v="1"/>
    <n v="3"/>
    <n v="30"/>
    <n v="2"/>
    <n v="11.42"/>
    <n v="12.037115999999999"/>
    <n v="9000000"/>
    <n v="421228"/>
    <n v="7971791"/>
    <n v="101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245092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250"/>
    <d v="2019-09-13T00:00:00"/>
    <d v="2023-02-01T00:00:00"/>
    <n v="0"/>
    <n v="1"/>
    <n v="17"/>
    <n v="30"/>
    <n v="2"/>
    <n v="13.34"/>
    <n v="14.186623000000001"/>
    <n v="20000000"/>
    <n v="622107"/>
    <n v="12564501"/>
    <n v="1348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9157876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8968"/>
    <d v="2020-07-01T00:00:00"/>
    <d v="2024-05-05T00:00:00"/>
    <n v="0"/>
    <n v="1"/>
    <n v="9"/>
    <n v="30"/>
    <n v="2"/>
    <n v="17.420000000000002"/>
    <n v="18.880393000000002"/>
    <n v="26670626"/>
    <n v="798814"/>
    <n v="226838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674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20222"/>
    <d v="2020-06-16T00:00:00"/>
    <d v="2023-10-30T00:00:00"/>
    <n v="0"/>
    <n v="1"/>
    <n v="9"/>
    <n v="30"/>
    <n v="2"/>
    <n v="19.320074000000002"/>
    <n v="21.126100000000001"/>
    <n v="5000000"/>
    <n v="170511"/>
    <n v="4127798"/>
    <n v="6645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93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2"/>
    <n v="15990"/>
    <d v="2020-07-01T00:00:00"/>
    <d v="2028-12-05T00:00:00"/>
    <n v="0"/>
    <n v="2"/>
    <n v="1"/>
    <n v="30"/>
    <n v="2"/>
    <n v="12.000000999999999"/>
    <n v="12.682504"/>
    <n v="15882601"/>
    <n v="992663"/>
    <n v="15882601"/>
    <n v="344774"/>
    <n v="0"/>
    <n v="0"/>
    <m/>
    <n v="0"/>
    <n v="0"/>
    <n v="0"/>
    <m/>
    <m/>
    <d v="2021-02-08T00:00:00"/>
    <n v="1"/>
    <s v="O"/>
    <n v="1"/>
    <n v="180"/>
    <n v="0"/>
    <m/>
    <m/>
    <m/>
    <m/>
    <m/>
    <m/>
    <n v="1"/>
    <n v="1"/>
    <n v="44013"/>
    <s v="D"/>
    <n v="411293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0991"/>
    <d v="2020-11-30T00:00:00"/>
    <d v="2022-08-15T00:00:00"/>
    <n v="15"/>
    <n v="1"/>
    <n v="2"/>
    <n v="30"/>
    <n v="2"/>
    <n v="23.42"/>
    <n v="26.104899"/>
    <n v="1500000"/>
    <n v="91308"/>
    <n v="1374723"/>
    <n v="39842"/>
    <n v="0"/>
    <n v="0"/>
    <m/>
    <n v="0"/>
    <n v="0"/>
    <n v="0"/>
    <m/>
    <m/>
    <d v="2021-03-10T00:00:00"/>
    <n v="1"/>
    <s v="O"/>
    <n v="1"/>
    <n v="30"/>
    <n v="64473"/>
    <m/>
    <m/>
    <m/>
    <m/>
    <m/>
    <m/>
    <n v="1"/>
    <n v="1"/>
    <m/>
    <m/>
    <n v="18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63"/>
    <d v="2021-03-23T00:00:00"/>
    <d v="2022-08-02T00:00:00"/>
    <n v="0"/>
    <n v="1"/>
    <n v="0"/>
    <n v="30"/>
    <n v="2"/>
    <n v="22.619997999999999"/>
    <n v="25.118919999999999"/>
    <n v="2000000"/>
    <n v="145962"/>
    <n v="2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687"/>
    <d v="2020-10-09T00:00:00"/>
    <d v="2024-02-15T00:00:00"/>
    <n v="0"/>
    <n v="1"/>
    <n v="5"/>
    <n v="30"/>
    <n v="2"/>
    <n v="19.32"/>
    <n v="21.126010999999998"/>
    <n v="5000000"/>
    <n v="170510"/>
    <n v="4535223"/>
    <n v="7828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9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890"/>
    <d v="2020-07-01T00:00:00"/>
    <d v="2022-05-10T00:00:00"/>
    <n v="0"/>
    <n v="1"/>
    <n v="8"/>
    <n v="30"/>
    <n v="2"/>
    <n v="23.432207999999999"/>
    <n v="26.12"/>
    <n v="3860240"/>
    <n v="217599"/>
    <n v="2638959"/>
    <n v="34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695"/>
    <d v="2020-07-01T00:00:00"/>
    <d v="2023-05-15T00:00:00"/>
    <n v="0"/>
    <n v="1"/>
    <n v="10"/>
    <n v="30"/>
    <n v="2"/>
    <n v="20.95"/>
    <n v="23.083431999999998"/>
    <n v="14076424"/>
    <n v="552474"/>
    <n v="10477282"/>
    <n v="24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30811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100"/>
    <d v="2020-12-24T00:00:00"/>
    <d v="2024-01-01T00:00:00"/>
    <n v="0"/>
    <n v="1"/>
    <n v="2"/>
    <n v="30"/>
    <n v="2"/>
    <n v="11.42"/>
    <n v="12.037115999999999"/>
    <n v="3200000"/>
    <n v="105402"/>
    <n v="3049389"/>
    <n v="26835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65692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21063"/>
    <d v="2020-12-15T00:00:00"/>
    <d v="2023-07-15T00:00:00"/>
    <n v="0"/>
    <n v="1"/>
    <n v="3"/>
    <n v="30"/>
    <n v="2"/>
    <n v="21.02"/>
    <n v="23.168139"/>
    <n v="10000000"/>
    <n v="420801"/>
    <n v="9250114"/>
    <n v="7974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180"/>
    <s v="A"/>
    <n v="1918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464"/>
    <d v="2021-03-23T00:00:00"/>
    <d v="2023-03-30T00:00:00"/>
    <n v="0"/>
    <n v="1"/>
    <n v="0"/>
    <n v="30"/>
    <n v="2"/>
    <n v="17.420000000000002"/>
    <n v="18.880393000000002"/>
    <n v="3150000"/>
    <n v="156380"/>
    <n v="315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305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191"/>
    <d v="2020-06-09T00:00:00"/>
    <d v="2022-04-15T00:00:00"/>
    <n v="0"/>
    <n v="1"/>
    <n v="9"/>
    <n v="30"/>
    <n v="2"/>
    <n v="23.42"/>
    <n v="26.104899"/>
    <n v="3000000"/>
    <n v="169034"/>
    <n v="1916732"/>
    <n v="1870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5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048"/>
    <d v="2020-03-13T00:00:00"/>
    <d v="2022-03-15T00:00:00"/>
    <n v="15"/>
    <n v="1"/>
    <n v="11"/>
    <n v="30"/>
    <n v="2"/>
    <n v="11.32"/>
    <n v="11.926185"/>
    <n v="1922000"/>
    <n v="89866"/>
    <n v="1071720"/>
    <n v="34996"/>
    <n v="0"/>
    <n v="0"/>
    <m/>
    <n v="0"/>
    <n v="0"/>
    <n v="0"/>
    <m/>
    <m/>
    <d v="2020-12-17T00:00:00"/>
    <n v="1"/>
    <s v="O"/>
    <n v="1"/>
    <n v="30"/>
    <n v="56640"/>
    <m/>
    <m/>
    <m/>
    <m/>
    <m/>
    <m/>
    <n v="1"/>
    <n v="1"/>
    <n v="43903"/>
    <s v="A"/>
    <n v="1136432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89"/>
    <d v="2020-12-23T00:00:00"/>
    <d v="2023-01-15T00:00:00"/>
    <n v="0"/>
    <n v="1"/>
    <n v="12"/>
    <n v="30"/>
    <n v="2"/>
    <n v="11.42"/>
    <n v="12.037115999999999"/>
    <n v="2252000"/>
    <n v="105401"/>
    <n v="1177000"/>
    <n v="27976"/>
    <n v="0"/>
    <n v="0"/>
    <m/>
    <n v="0"/>
    <n v="0"/>
    <n v="0"/>
    <m/>
    <m/>
    <d v="2020-12-24T00:00:00"/>
    <n v="1"/>
    <s v="O"/>
    <n v="1"/>
    <n v="30"/>
    <n v="0"/>
    <m/>
    <m/>
    <m/>
    <m/>
    <m/>
    <m/>
    <n v="1"/>
    <n v="1"/>
    <m/>
    <m/>
    <n v="1248068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743"/>
    <d v="2019-12-30T00:00:00"/>
    <d v="2024-01-15T00:00:00"/>
    <n v="0"/>
    <n v="1"/>
    <n v="15"/>
    <n v="30"/>
    <n v="2"/>
    <n v="20.95"/>
    <n v="23.083431999999998"/>
    <n v="15000000"/>
    <n v="464082"/>
    <n v="11337373"/>
    <n v="8577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417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3"/>
    <n v="20092"/>
    <d v="2020-04-17T00:00:00"/>
    <d v="2023-05-10T00:00:00"/>
    <n v="20"/>
    <n v="1"/>
    <n v="9"/>
    <n v="30"/>
    <n v="2"/>
    <n v="17.309999999999999"/>
    <n v="18.751560000000001"/>
    <n v="13000000"/>
    <n v="465494"/>
    <n v="10037910"/>
    <n v="106194"/>
    <n v="0"/>
    <n v="0"/>
    <m/>
    <n v="0"/>
    <n v="0"/>
    <n v="0"/>
    <m/>
    <m/>
    <d v="2021-03-08T00:00:00"/>
    <n v="1"/>
    <s v="O"/>
    <n v="1"/>
    <n v="30"/>
    <n v="5143"/>
    <m/>
    <m/>
    <m/>
    <m/>
    <m/>
    <m/>
    <n v="1"/>
    <n v="1"/>
    <n v="43938"/>
    <s v="A"/>
    <n v="3499458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3"/>
    <n v="20646"/>
    <d v="2020-09-30T00:00:00"/>
    <d v="2023-04-10T00:00:00"/>
    <n v="0"/>
    <n v="1"/>
    <n v="7"/>
    <n v="30"/>
    <n v="2"/>
    <n v="21.02"/>
    <n v="23.168139"/>
    <n v="7000000"/>
    <n v="301979"/>
    <n v="5581169"/>
    <n v="9125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n v="44104"/>
    <s v="A"/>
    <n v="2434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431"/>
    <d v="2021-03-10T00:00:00"/>
    <d v="2022-04-05T00:00:00"/>
    <n v="0"/>
    <n v="1"/>
    <n v="0"/>
    <n v="30"/>
    <n v="2"/>
    <n v="11.420004"/>
    <n v="12.03712"/>
    <n v="1000000"/>
    <n v="88578"/>
    <n v="1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82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040"/>
    <d v="2020-07-01T00:00:00"/>
    <d v="2024-04-15T00:00:00"/>
    <n v="0"/>
    <n v="1"/>
    <n v="8"/>
    <n v="30"/>
    <n v="2"/>
    <n v="21.02"/>
    <n v="23.168139"/>
    <n v="22134840"/>
    <n v="715040"/>
    <n v="19350064"/>
    <n v="16818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9315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9612"/>
    <d v="2020-07-01T00:00:00"/>
    <d v="2024-05-15T00:00:00"/>
    <n v="15"/>
    <n v="1"/>
    <n v="7"/>
    <n v="30"/>
    <n v="2"/>
    <n v="23.28"/>
    <n v="25.931840999999999"/>
    <n v="19216696"/>
    <n v="635303"/>
    <n v="16973569"/>
    <n v="164613"/>
    <n v="0"/>
    <n v="0"/>
    <m/>
    <n v="0"/>
    <n v="0"/>
    <n v="0"/>
    <m/>
    <m/>
    <d v="2021-03-24T00:00:00"/>
    <n v="1"/>
    <s v="O"/>
    <n v="1"/>
    <n v="30"/>
    <n v="5129"/>
    <m/>
    <m/>
    <m/>
    <m/>
    <m/>
    <m/>
    <n v="1"/>
    <n v="1"/>
    <m/>
    <m/>
    <n v="2800352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9536"/>
    <d v="2019-11-20T00:00:00"/>
    <d v="2022-06-05T00:00:00"/>
    <n v="0"/>
    <n v="1"/>
    <n v="15"/>
    <n v="30"/>
    <n v="2"/>
    <n v="17.28"/>
    <n v="18.716446000000001"/>
    <n v="4000000"/>
    <n v="165144"/>
    <n v="2200127"/>
    <n v="2534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1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729"/>
    <d v="2020-10-15T00:00:00"/>
    <d v="2023-04-15T00:00:00"/>
    <n v="0"/>
    <n v="1"/>
    <n v="5"/>
    <n v="30"/>
    <n v="2"/>
    <n v="21.02"/>
    <n v="23.168139"/>
    <n v="5000000"/>
    <n v="215699"/>
    <n v="4333611"/>
    <n v="3542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119"/>
    <s v="A"/>
    <n v="742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16"/>
    <d v="2020-06-12T00:00:00"/>
    <d v="2023-10-20T00:00:00"/>
    <n v="10"/>
    <n v="1"/>
    <n v="8"/>
    <n v="30"/>
    <n v="2"/>
    <n v="19.320074000000002"/>
    <n v="21.126100000000001"/>
    <n v="5000000"/>
    <n v="170511"/>
    <n v="4137852"/>
    <n v="22201"/>
    <n v="0"/>
    <n v="0"/>
    <m/>
    <n v="0"/>
    <n v="0"/>
    <n v="0"/>
    <m/>
    <m/>
    <d v="2021-03-29T00:00:00"/>
    <n v="1"/>
    <s v="O"/>
    <n v="1"/>
    <n v="30"/>
    <n v="2115"/>
    <m/>
    <m/>
    <m/>
    <m/>
    <m/>
    <m/>
    <n v="1"/>
    <n v="1"/>
    <m/>
    <m/>
    <n v="137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572"/>
    <d v="2020-07-01T00:00:00"/>
    <d v="2022-04-15T00:00:00"/>
    <n v="0"/>
    <n v="1"/>
    <n v="8"/>
    <n v="30"/>
    <n v="2"/>
    <n v="20.88"/>
    <n v="22.998778999999999"/>
    <n v="17926752"/>
    <n v="1026419"/>
    <n v="11848812"/>
    <n v="1030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9145"/>
    <d v="2020-07-01T00:00:00"/>
    <d v="2021-05-15T00:00:00"/>
    <n v="15"/>
    <n v="1"/>
    <n v="7"/>
    <n v="30"/>
    <n v="2"/>
    <n v="21.01"/>
    <n v="23.156034999999999"/>
    <n v="1311334"/>
    <n v="144090"/>
    <n v="281091"/>
    <n v="2463"/>
    <n v="0"/>
    <n v="0"/>
    <m/>
    <n v="0"/>
    <n v="0"/>
    <n v="0"/>
    <m/>
    <m/>
    <d v="2021-03-27T00:00:00"/>
    <n v="1"/>
    <s v="O"/>
    <n v="1"/>
    <n v="30"/>
    <n v="306"/>
    <m/>
    <m/>
    <m/>
    <m/>
    <m/>
    <m/>
    <n v="1"/>
    <n v="1"/>
    <m/>
    <m/>
    <n v="35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1331"/>
    <d v="2021-02-18T00:00:00"/>
    <d v="2025-02-28T00:00:00"/>
    <n v="0"/>
    <n v="1"/>
    <n v="1"/>
    <n v="30"/>
    <n v="2"/>
    <n v="11.420004"/>
    <n v="12.03712"/>
    <n v="6600000"/>
    <n v="171930"/>
    <n v="64908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66782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550003139"/>
    <d v="2020-12-10T00:00:00"/>
    <d v="2024-01-04T00:00:00"/>
    <n v="0"/>
    <n v="1"/>
    <n v="3"/>
    <n v="30"/>
    <n v="2"/>
    <n v="23.432207999999999"/>
    <n v="26.12"/>
    <n v="7000000"/>
    <n v="272722"/>
    <n v="6445842"/>
    <n v="1049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442759"/>
    <s v="LINEA CONSUMO"/>
    <n v="0"/>
    <n v="0"/>
    <m/>
    <m/>
    <n v="5"/>
    <m/>
    <m/>
    <m/>
    <m/>
    <n v="2"/>
    <n v="7"/>
    <n v="2"/>
    <d v="2021-03-31T00:00:00"/>
    <s v="A"/>
    <s v="Consumo"/>
    <x v="2"/>
    <x v="0"/>
  </r>
  <r>
    <s v="C"/>
    <s v="*"/>
    <n v="144205"/>
    <n v="4"/>
    <n v="20269"/>
    <d v="2020-06-26T00:00:00"/>
    <d v="2023-11-15T00:00:00"/>
    <n v="0"/>
    <n v="1"/>
    <n v="8"/>
    <n v="30"/>
    <n v="2"/>
    <n v="19.320074000000002"/>
    <n v="21.126100000000001"/>
    <n v="5000000"/>
    <n v="170511"/>
    <n v="4236509"/>
    <n v="3411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459611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804"/>
    <d v="2020-10-27T00:00:00"/>
    <d v="2024-10-27T00:00:00"/>
    <n v="0"/>
    <n v="1"/>
    <n v="5"/>
    <n v="30"/>
    <n v="2"/>
    <n v="17.420000000000002"/>
    <n v="18.880393000000002"/>
    <n v="15000000"/>
    <n v="436092"/>
    <n v="13876071"/>
    <n v="2014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505389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700"/>
    <d v="2020-07-01T00:00:00"/>
    <d v="2023-10-15T00:00:00"/>
    <n v="15"/>
    <n v="1"/>
    <n v="7"/>
    <n v="30"/>
    <n v="2"/>
    <n v="20.95"/>
    <n v="23.083431999999998"/>
    <n v="19294388"/>
    <n v="686263"/>
    <n v="16716585"/>
    <n v="411026"/>
    <n v="0"/>
    <n v="0"/>
    <m/>
    <n v="0"/>
    <n v="0"/>
    <n v="0"/>
    <m/>
    <m/>
    <d v="2021-03-27T00:00:00"/>
    <n v="1"/>
    <s v="O"/>
    <n v="1"/>
    <n v="30"/>
    <n v="394429"/>
    <m/>
    <m/>
    <m/>
    <m/>
    <m/>
    <m/>
    <n v="1"/>
    <n v="1"/>
    <m/>
    <m/>
    <n v="152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8315"/>
    <d v="2020-07-01T00:00:00"/>
    <d v="2023-07-05T00:00:00"/>
    <n v="0"/>
    <n v="1"/>
    <n v="8"/>
    <n v="30"/>
    <n v="2"/>
    <n v="17.43"/>
    <n v="18.892112000000001"/>
    <n v="23730136"/>
    <n v="851131"/>
    <n v="19122466"/>
    <n v="24070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244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0413"/>
    <d v="2020-07-31T00:00:00"/>
    <d v="2021-10-15T00:00:00"/>
    <n v="15"/>
    <n v="1"/>
    <n v="6"/>
    <n v="30"/>
    <n v="2"/>
    <n v="23.42"/>
    <n v="26.104899"/>
    <n v="1200000"/>
    <n v="98785"/>
    <n v="725165"/>
    <n v="18960"/>
    <n v="0"/>
    <n v="0"/>
    <m/>
    <n v="0"/>
    <n v="0"/>
    <n v="0"/>
    <m/>
    <m/>
    <d v="2021-03-31T00:00:00"/>
    <n v="1"/>
    <s v="O"/>
    <n v="1"/>
    <n v="30"/>
    <n v="84640"/>
    <m/>
    <m/>
    <m/>
    <m/>
    <m/>
    <m/>
    <n v="1"/>
    <n v="1"/>
    <m/>
    <m/>
    <n v="24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972"/>
    <d v="2020-07-01T00:00:00"/>
    <d v="2023-05-15T00:00:00"/>
    <n v="15"/>
    <n v="1"/>
    <n v="7"/>
    <n v="30"/>
    <n v="2"/>
    <n v="17.420000000000002"/>
    <n v="18.880393000000002"/>
    <n v="8841696"/>
    <n v="331329"/>
    <n v="7357459"/>
    <n v="160448"/>
    <n v="0"/>
    <n v="0"/>
    <m/>
    <n v="0"/>
    <n v="0"/>
    <n v="0"/>
    <m/>
    <m/>
    <d v="2021-03-04T00:00:00"/>
    <n v="1"/>
    <s v="O"/>
    <n v="1"/>
    <n v="30"/>
    <n v="224529"/>
    <m/>
    <m/>
    <m/>
    <m/>
    <m/>
    <m/>
    <n v="1"/>
    <n v="1"/>
    <m/>
    <m/>
    <n v="1491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395"/>
    <d v="2019-03-21T00:00:00"/>
    <d v="2022-03-03T00:00:00"/>
    <n v="0"/>
    <n v="1"/>
    <n v="24"/>
    <n v="30"/>
    <n v="2"/>
    <n v="17.52"/>
    <n v="18.997626"/>
    <n v="12000000"/>
    <n v="440329"/>
    <n v="4280472"/>
    <n v="5832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17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157"/>
    <d v="2020-12-30T00:00:00"/>
    <d v="2027-12-30T00:00:00"/>
    <n v="0"/>
    <n v="1"/>
    <n v="2"/>
    <n v="30"/>
    <n v="2"/>
    <n v="20.88"/>
    <n v="22.998778999999999"/>
    <n v="11790078"/>
    <n v="268096"/>
    <n v="11613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5"/>
    <m/>
    <m/>
    <m/>
    <m/>
    <n v="1"/>
    <n v="7"/>
    <n v="1"/>
    <d v="2021-03-31T00:00:00"/>
    <s v="A"/>
    <s v="Consumo"/>
    <x v="4"/>
    <x v="0"/>
  </r>
  <r>
    <s v="C"/>
    <s v="*"/>
    <n v="144205"/>
    <n v="4"/>
    <n v="20724"/>
    <d v="2020-10-15T00:00:00"/>
    <d v="2023-10-15T00:00:00"/>
    <n v="0"/>
    <n v="1"/>
    <n v="5"/>
    <n v="30"/>
    <n v="2"/>
    <n v="21.02"/>
    <n v="23.168139"/>
    <n v="10196786"/>
    <n v="384269"/>
    <n v="9131849"/>
    <n v="7937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422791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550003159"/>
    <d v="2021-01-19T00:00:00"/>
    <d v="2023-02-04T00:00:00"/>
    <n v="26"/>
    <n v="1"/>
    <n v="0"/>
    <n v="30"/>
    <n v="2"/>
    <n v="23.02"/>
    <n v="25.611024"/>
    <n v="5000000"/>
    <n v="261916"/>
    <n v="4834963"/>
    <n v="80373"/>
    <n v="0"/>
    <n v="0"/>
    <m/>
    <n v="0"/>
    <n v="0"/>
    <n v="0"/>
    <m/>
    <m/>
    <d v="2021-03-23T00:00:00"/>
    <n v="1"/>
    <s v="O"/>
    <n v="1"/>
    <n v="30"/>
    <n v="966"/>
    <m/>
    <m/>
    <m/>
    <m/>
    <m/>
    <m/>
    <n v="1"/>
    <n v="1"/>
    <m/>
    <m/>
    <n v="1282774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20388"/>
    <d v="2020-07-30T00:00:00"/>
    <d v="2023-12-15T00:00:00"/>
    <n v="0"/>
    <n v="1"/>
    <n v="7"/>
    <n v="30"/>
    <n v="2"/>
    <n v="19.320074000000002"/>
    <n v="21.126100000000001"/>
    <n v="5000000"/>
    <n v="170511"/>
    <n v="4308709"/>
    <n v="57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67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209"/>
    <d v="2020-07-01T00:00:00"/>
    <d v="2021-11-05T00:00:00"/>
    <n v="0"/>
    <n v="1"/>
    <n v="8"/>
    <n v="30"/>
    <n v="2"/>
    <n v="21.03"/>
    <n v="23.180243999999998"/>
    <n v="4580916"/>
    <n v="330806"/>
    <n v="2449376"/>
    <n v="35539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11577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550003018"/>
    <d v="2020-07-01T00:00:00"/>
    <d v="2021-06-17T00:00:00"/>
    <n v="0"/>
    <n v="1"/>
    <n v="8"/>
    <n v="30"/>
    <n v="2"/>
    <n v="23.432207999999999"/>
    <n v="26.12"/>
    <n v="1386904"/>
    <n v="141664"/>
    <n v="408589"/>
    <n v="3458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8551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86"/>
    <d v="2020-07-01T00:00:00"/>
    <d v="2022-03-17T00:00:00"/>
    <n v="0"/>
    <n v="1"/>
    <n v="8"/>
    <n v="30"/>
    <n v="2"/>
    <n v="23.432207999999999"/>
    <n v="26.12"/>
    <n v="3000000"/>
    <n v="183573"/>
    <n v="1940661"/>
    <n v="15979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356097"/>
    <s v="LINEA CONSUMO"/>
    <n v="0"/>
    <n v="0"/>
    <m/>
    <m/>
    <n v="1"/>
    <n v="1"/>
    <n v="44013"/>
    <s v="A"/>
    <m/>
    <n v="2"/>
    <n v="7"/>
    <n v="2"/>
    <d v="2021-03-31T00:00:00"/>
    <s v="A"/>
    <s v="Consumo"/>
    <x v="1"/>
    <x v="0"/>
  </r>
  <r>
    <s v="C"/>
    <s v="*"/>
    <n v="144205"/>
    <n v="4"/>
    <n v="19564"/>
    <d v="2020-07-01T00:00:00"/>
    <d v="2024-09-01T00:00:00"/>
    <n v="0"/>
    <n v="1"/>
    <n v="8"/>
    <n v="30"/>
    <n v="2"/>
    <n v="17.28"/>
    <n v="18.716446000000001"/>
    <n v="28000423"/>
    <n v="789452"/>
    <n v="24750155"/>
    <n v="33561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2383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18257"/>
    <d v="2020-07-01T00:00:00"/>
    <d v="2023-01-15T00:00:00"/>
    <n v="0"/>
    <n v="1"/>
    <n v="8"/>
    <n v="30"/>
    <n v="2"/>
    <n v="23.43"/>
    <n v="26.117269"/>
    <n v="15830375"/>
    <n v="702217"/>
    <n v="12461820"/>
    <n v="12113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2076073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040"/>
    <d v="2020-12-09T00:00:00"/>
    <d v="2022-12-30T00:00:00"/>
    <n v="0"/>
    <n v="1"/>
    <n v="2"/>
    <n v="30"/>
    <n v="2"/>
    <n v="11.42"/>
    <n v="12.037115999999999"/>
    <n v="1100000"/>
    <n v="51483"/>
    <n v="1014002"/>
    <n v="12879"/>
    <n v="0"/>
    <n v="0"/>
    <m/>
    <n v="0"/>
    <n v="0"/>
    <n v="0"/>
    <m/>
    <m/>
    <d v="2021-02-20T00:00:00"/>
    <n v="1"/>
    <s v="O"/>
    <n v="1"/>
    <n v="30"/>
    <n v="0"/>
    <m/>
    <m/>
    <m/>
    <m/>
    <m/>
    <m/>
    <n v="1"/>
    <n v="1"/>
    <m/>
    <m/>
    <n v="168927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282"/>
    <d v="2020-07-01T00:00:00"/>
    <d v="2023-07-01T00:00:00"/>
    <n v="0"/>
    <n v="1"/>
    <n v="8"/>
    <n v="30"/>
    <n v="2"/>
    <n v="21.03"/>
    <n v="23.180243999999998"/>
    <n v="24083822"/>
    <n v="907731"/>
    <n v="19951097"/>
    <n v="33799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2668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20126"/>
    <d v="2020-05-14T00:00:00"/>
    <d v="2021-08-15T00:00:00"/>
    <n v="0"/>
    <n v="1"/>
    <n v="12"/>
    <n v="30"/>
    <n v="2"/>
    <n v="23.42"/>
    <n v="26.104899"/>
    <n v="1700000"/>
    <n v="131825"/>
    <n v="265884"/>
    <n v="25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22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00"/>
    <d v="2020-07-01T00:00:00"/>
    <d v="2022-06-15T00:00:00"/>
    <n v="0"/>
    <n v="1"/>
    <n v="8"/>
    <n v="30"/>
    <n v="2"/>
    <n v="17.28"/>
    <n v="18.716446000000001"/>
    <n v="5250438"/>
    <n v="269791"/>
    <n v="3615553"/>
    <n v="26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3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240"/>
    <d v="2020-06-19T00:00:00"/>
    <d v="2022-12-30T00:00:00"/>
    <n v="0"/>
    <n v="1"/>
    <n v="8"/>
    <n v="30"/>
    <n v="2"/>
    <n v="17.420000000000002"/>
    <n v="18.880393000000002"/>
    <n v="4000000"/>
    <n v="165418"/>
    <n v="2976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0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550003173"/>
    <d v="2021-02-15T00:00:00"/>
    <d v="2022-08-17T00:00:00"/>
    <n v="13"/>
    <n v="1"/>
    <n v="0"/>
    <n v="30"/>
    <n v="2"/>
    <n v="23.02"/>
    <n v="25.611024"/>
    <n v="2500000"/>
    <n v="165560"/>
    <n v="2500000"/>
    <n v="68756"/>
    <n v="0"/>
    <n v="0"/>
    <m/>
    <n v="0"/>
    <n v="0"/>
    <n v="0"/>
    <m/>
    <m/>
    <d v="2021-02-17T00:00:00"/>
    <n v="1"/>
    <s v="O"/>
    <n v="1"/>
    <n v="30"/>
    <n v="117606"/>
    <m/>
    <m/>
    <m/>
    <m/>
    <m/>
    <m/>
    <n v="1"/>
    <n v="1"/>
    <m/>
    <m/>
    <n v="526000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20828"/>
    <d v="2020-10-29T00:00:00"/>
    <d v="2024-03-15T00:00:00"/>
    <n v="0"/>
    <n v="1"/>
    <n v="4"/>
    <n v="30"/>
    <n v="2"/>
    <n v="19.32"/>
    <n v="21.126010999999998"/>
    <n v="5000000"/>
    <n v="170510"/>
    <n v="4630125"/>
    <n v="3479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5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785"/>
    <d v="2020-07-01T00:00:00"/>
    <d v="2025-06-20T00:00:00"/>
    <n v="0"/>
    <n v="1"/>
    <n v="27"/>
    <n v="30"/>
    <n v="2"/>
    <n v="20.98"/>
    <n v="23.119727999999999"/>
    <n v="19808825"/>
    <n v="540842"/>
    <n v="12880957"/>
    <n v="307786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78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576"/>
    <d v="2020-09-11T00:00:00"/>
    <d v="2024-01-15T00:00:00"/>
    <n v="0"/>
    <n v="1"/>
    <n v="6"/>
    <n v="30"/>
    <n v="2"/>
    <n v="19.32"/>
    <n v="21.126010999999998"/>
    <n v="5000000"/>
    <n v="170510"/>
    <n v="4425276"/>
    <n v="475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524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60"/>
    <d v="2020-07-23T00:00:00"/>
    <d v="2023-12-15T00:00:00"/>
    <n v="0"/>
    <n v="1"/>
    <n v="7"/>
    <n v="30"/>
    <n v="2"/>
    <n v="19.320074000000002"/>
    <n v="21.126100000000001"/>
    <n v="5000000"/>
    <n v="170511"/>
    <n v="4338586"/>
    <n v="349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3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725"/>
    <d v="2020-07-01T00:00:00"/>
    <d v="2021-07-15T00:00:00"/>
    <n v="0"/>
    <n v="1"/>
    <n v="11"/>
    <n v="30"/>
    <n v="2"/>
    <n v="20.9"/>
    <n v="23.022960000000001"/>
    <n v="3905345"/>
    <n v="363454"/>
    <n v="324664"/>
    <n v="75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76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0016"/>
    <d v="2020-07-01T00:00:00"/>
    <d v="2021-11-15T00:00:00"/>
    <n v="15"/>
    <n v="1"/>
    <n v="7"/>
    <n v="30"/>
    <n v="2"/>
    <n v="23.32"/>
    <n v="25.981263999999999"/>
    <n v="2000000"/>
    <n v="146640"/>
    <n v="1200153"/>
    <n v="17668"/>
    <n v="0"/>
    <n v="0"/>
    <m/>
    <n v="0"/>
    <n v="0"/>
    <n v="0"/>
    <m/>
    <m/>
    <d v="2021-03-08T00:00:00"/>
    <n v="1"/>
    <s v="O"/>
    <n v="1"/>
    <n v="30"/>
    <n v="123316"/>
    <m/>
    <m/>
    <m/>
    <m/>
    <m/>
    <m/>
    <n v="1"/>
    <n v="1"/>
    <m/>
    <m/>
    <n v="315000"/>
    <s v="LINEA CONSUMO"/>
    <n v="0"/>
    <n v="0"/>
    <m/>
    <m/>
    <n v="1"/>
    <n v="1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0125"/>
    <d v="2020-05-14T00:00:00"/>
    <d v="2022-06-15T00:00:00"/>
    <n v="0"/>
    <n v="1"/>
    <n v="10"/>
    <n v="30"/>
    <n v="2"/>
    <n v="21.02"/>
    <n v="23.168139"/>
    <n v="5000000"/>
    <n v="248697"/>
    <n v="3255747"/>
    <n v="2833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22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6497"/>
    <d v="2020-07-01T00:00:00"/>
    <d v="2021-09-05T00:00:00"/>
    <n v="0"/>
    <n v="1"/>
    <n v="8"/>
    <n v="30"/>
    <n v="2"/>
    <n v="23.2"/>
    <n v="25.833048000000002"/>
    <n v="8187877"/>
    <n v="673166"/>
    <n v="3779184"/>
    <n v="60875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7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3"/>
    <n v="20970"/>
    <d v="2020-11-26T00:00:00"/>
    <d v="2023-06-15T00:00:00"/>
    <n v="0"/>
    <n v="1"/>
    <n v="3"/>
    <n v="30"/>
    <n v="2"/>
    <n v="21.02"/>
    <n v="23.168139"/>
    <n v="5000000"/>
    <n v="215699"/>
    <n v="4608881"/>
    <n v="4028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161"/>
    <s v="A"/>
    <n v="1507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6866"/>
    <d v="2020-07-01T00:00:00"/>
    <d v="2022-04-15T00:00:00"/>
    <n v="0"/>
    <n v="1"/>
    <n v="8"/>
    <n v="30"/>
    <n v="2"/>
    <n v="20.34"/>
    <n v="22.347531"/>
    <n v="11641485"/>
    <n v="663495"/>
    <n v="7641728"/>
    <n v="604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511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719"/>
    <d v="2020-07-01T00:00:00"/>
    <d v="2023-08-15T00:00:00"/>
    <n v="0"/>
    <n v="1"/>
    <n v="33"/>
    <n v="30"/>
    <n v="2"/>
    <n v="17.37"/>
    <n v="18.821816999999999"/>
    <n v="21931142"/>
    <n v="769741"/>
    <n v="2902243"/>
    <n v="63001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5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7980"/>
    <d v="2018-12-20T00:00:00"/>
    <d v="2021-08-01T00:00:00"/>
    <n v="0"/>
    <n v="1"/>
    <n v="26"/>
    <n v="30"/>
    <n v="2"/>
    <n v="17.32"/>
    <n v="18.763266999999999"/>
    <n v="10000000"/>
    <n v="402395"/>
    <n v="1921818"/>
    <n v="2497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7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203"/>
    <d v="2020-07-01T00:00:00"/>
    <d v="2022-01-15T00:00:00"/>
    <n v="0"/>
    <n v="1"/>
    <n v="17"/>
    <n v="30"/>
    <n v="2"/>
    <n v="21.01"/>
    <n v="23.156034999999999"/>
    <n v="3097489"/>
    <n v="202110"/>
    <n v="50254"/>
    <n v="14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40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7158"/>
    <d v="2018-07-19T00:00:00"/>
    <d v="2022-08-15T00:00:00"/>
    <n v="0"/>
    <n v="1"/>
    <n v="37"/>
    <n v="30"/>
    <n v="2"/>
    <n v="20.150001"/>
    <n v="22.119140999999999"/>
    <n v="29900000"/>
    <n v="912259"/>
    <n v="8701105"/>
    <n v="2922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1609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247"/>
    <d v="2021-01-28T00:00:00"/>
    <d v="2023-01-15T00:00:00"/>
    <n v="15"/>
    <n v="1"/>
    <n v="0"/>
    <n v="30"/>
    <n v="2"/>
    <n v="22.619997999999999"/>
    <n v="25.118919999999999"/>
    <n v="4000000"/>
    <n v="215938"/>
    <n v="3859573"/>
    <n v="36388"/>
    <n v="0"/>
    <n v="0"/>
    <m/>
    <n v="0"/>
    <n v="0"/>
    <n v="0"/>
    <m/>
    <m/>
    <d v="2021-03-17T00:00:00"/>
    <n v="1"/>
    <s v="O"/>
    <n v="1"/>
    <n v="30"/>
    <n v="103"/>
    <m/>
    <m/>
    <m/>
    <m/>
    <m/>
    <m/>
    <n v="1"/>
    <n v="1"/>
    <m/>
    <m/>
    <n v="248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917"/>
    <d v="2020-11-13T00:00:00"/>
    <d v="2022-07-15T00:00:00"/>
    <n v="0"/>
    <n v="1"/>
    <n v="4"/>
    <n v="30"/>
    <n v="2"/>
    <n v="11.42"/>
    <n v="12.037115999999999"/>
    <n v="2000000"/>
    <n v="110292"/>
    <n v="1629721"/>
    <n v="41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2557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1249"/>
    <d v="2021-01-29T00:00:00"/>
    <d v="2025-02-15T00:00:00"/>
    <n v="0"/>
    <n v="1"/>
    <n v="1"/>
    <n v="30"/>
    <n v="2"/>
    <n v="21.02"/>
    <n v="23.168139"/>
    <n v="29900000"/>
    <n v="926196"/>
    <n v="29490964"/>
    <n v="2410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225"/>
    <s v="A"/>
    <n v="1912200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557"/>
    <d v="2020-09-07T00:00:00"/>
    <d v="2022-11-15T00:00:00"/>
    <n v="15"/>
    <n v="1"/>
    <n v="5"/>
    <n v="30"/>
    <n v="2"/>
    <n v="17.420000000000002"/>
    <n v="18.880393000000002"/>
    <n v="4700000"/>
    <n v="218318"/>
    <n v="3927446"/>
    <n v="82783"/>
    <n v="0"/>
    <n v="0"/>
    <m/>
    <n v="0"/>
    <n v="0"/>
    <n v="0"/>
    <m/>
    <m/>
    <d v="2021-03-30T00:00:00"/>
    <n v="1"/>
    <s v="O"/>
    <n v="1"/>
    <n v="30"/>
    <n v="161303"/>
    <m/>
    <m/>
    <m/>
    <m/>
    <m/>
    <m/>
    <n v="1"/>
    <n v="1"/>
    <m/>
    <m/>
    <n v="41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19864"/>
    <d v="2020-07-01T00:00:00"/>
    <d v="2022-10-15T00:00:00"/>
    <n v="0"/>
    <n v="1"/>
    <n v="8"/>
    <n v="30"/>
    <n v="2"/>
    <n v="20.98"/>
    <n v="23.119727999999999"/>
    <n v="7550590"/>
    <n v="353223"/>
    <n v="5663506"/>
    <n v="49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n v="44013"/>
    <s v="A"/>
    <n v="934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597"/>
    <d v="2020-09-18T00:00:00"/>
    <d v="2024-02-15T00:00:00"/>
    <n v="0"/>
    <n v="1"/>
    <n v="5"/>
    <n v="30"/>
    <n v="2"/>
    <n v="19.32"/>
    <n v="21.126010999999998"/>
    <n v="5000000"/>
    <n v="170510"/>
    <n v="4512990"/>
    <n v="4359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32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648"/>
    <d v="2020-09-30T00:00:00"/>
    <d v="2021-12-15T00:00:00"/>
    <n v="0"/>
    <n v="1"/>
    <n v="5"/>
    <n v="30"/>
    <n v="2"/>
    <n v="23.42"/>
    <n v="26.104899"/>
    <n v="1000000"/>
    <n v="82321"/>
    <n v="671266"/>
    <n v="61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8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376"/>
    <d v="2021-02-26T00:00:00"/>
    <d v="2023-03-15T00:00:00"/>
    <n v="0"/>
    <n v="1"/>
    <n v="0"/>
    <n v="30"/>
    <n v="2"/>
    <n v="21.02"/>
    <n v="23.168139"/>
    <n v="3000000"/>
    <n v="154186"/>
    <n v="3000000"/>
    <n v="262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333"/>
    <d v="2019-03-07T00:00:00"/>
    <d v="2023-03-07T00:00:00"/>
    <n v="0"/>
    <n v="1"/>
    <n v="24"/>
    <n v="30"/>
    <n v="2"/>
    <n v="21.12"/>
    <n v="23.289241000000001"/>
    <n v="29900000"/>
    <n v="927805"/>
    <n v="18009808"/>
    <n v="27471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2444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9175"/>
    <d v="2020-07-01T00:00:00"/>
    <d v="2022-09-15T00:00:00"/>
    <n v="0"/>
    <n v="1"/>
    <n v="8"/>
    <n v="30"/>
    <n v="2"/>
    <n v="23.41"/>
    <n v="26.09253"/>
    <n v="8656265"/>
    <n v="427644"/>
    <n v="6422804"/>
    <n v="7100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14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959"/>
    <d v="2020-11-25T00:00:00"/>
    <d v="2024-06-15T00:00:00"/>
    <n v="0"/>
    <n v="1"/>
    <n v="3"/>
    <n v="30"/>
    <n v="2"/>
    <n v="17.420000000000002"/>
    <n v="18.880393000000002"/>
    <n v="19900000"/>
    <n v="636165"/>
    <n v="18842201"/>
    <n v="1367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702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9945"/>
    <d v="2020-07-01T00:00:00"/>
    <d v="2023-03-30T00:00:00"/>
    <n v="0"/>
    <n v="1"/>
    <n v="8"/>
    <n v="30"/>
    <n v="2"/>
    <n v="17.47"/>
    <n v="18.938995999999999"/>
    <n v="5000000"/>
    <n v="196576"/>
    <n v="3887654"/>
    <n v="452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8000"/>
    <s v="LINEA CONSUMO"/>
    <n v="0"/>
    <n v="0"/>
    <m/>
    <m/>
    <n v="1"/>
    <n v="1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8418"/>
    <d v="2020-07-01T00:00:00"/>
    <d v="2022-01-15T00:00:00"/>
    <n v="0"/>
    <n v="1"/>
    <n v="8"/>
    <n v="30"/>
    <n v="2"/>
    <n v="17.52"/>
    <n v="18.997626"/>
    <n v="3101736"/>
    <n v="197200"/>
    <n v="1688357"/>
    <n v="115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1054"/>
    <d v="2020-12-11T00:00:00"/>
    <d v="2022-02-28T00:00:00"/>
    <n v="0"/>
    <n v="1"/>
    <n v="8"/>
    <n v="30"/>
    <n v="2"/>
    <n v="23.42"/>
    <n v="26.104899"/>
    <n v="1000000"/>
    <n v="82321"/>
    <n v="431828"/>
    <n v="18819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62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870"/>
    <d v="2020-07-01T00:00:00"/>
    <d v="2022-09-15T00:00:00"/>
    <n v="0"/>
    <n v="1"/>
    <n v="8"/>
    <n v="30"/>
    <n v="2"/>
    <n v="17.39"/>
    <n v="18.845244000000001"/>
    <n v="11579503"/>
    <n v="537707"/>
    <n v="8465775"/>
    <n v="60799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1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3"/>
    <n v="19867"/>
    <d v="2020-01-31T00:00:00"/>
    <d v="2023-02-15T00:00:00"/>
    <n v="0"/>
    <n v="1"/>
    <n v="13"/>
    <n v="30"/>
    <n v="2"/>
    <n v="13.38"/>
    <n v="14.231804"/>
    <n v="6000000"/>
    <n v="203264"/>
    <n v="4087839"/>
    <n v="2582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n v="43861"/>
    <s v="A"/>
    <n v="26915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19824"/>
    <d v="2020-07-01T00:00:00"/>
    <d v="2023-07-15T00:00:00"/>
    <n v="0"/>
    <n v="1"/>
    <n v="15"/>
    <n v="30"/>
    <n v="2"/>
    <n v="20.98"/>
    <n v="23.119727999999999"/>
    <n v="20000000"/>
    <n v="753296"/>
    <n v="13011068"/>
    <n v="5308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13"/>
    <s v="A"/>
    <n v="1478000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262"/>
    <d v="2020-07-01T00:00:00"/>
    <d v="2025-01-01T00:00:00"/>
    <n v="0"/>
    <n v="1"/>
    <n v="8"/>
    <n v="30"/>
    <n v="2"/>
    <n v="17.34"/>
    <n v="18.786684000000001"/>
    <n v="18682927"/>
    <n v="500715"/>
    <n v="16740846"/>
    <n v="23317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5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3"/>
    <n v="20000"/>
    <d v="2020-02-28T00:00:00"/>
    <d v="2023-03-15T00:00:00"/>
    <n v="0"/>
    <n v="1"/>
    <n v="12"/>
    <n v="30"/>
    <n v="2"/>
    <n v="21.07"/>
    <n v="23.228676"/>
    <n v="6000000"/>
    <n v="226266"/>
    <n v="4394038"/>
    <n v="360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889"/>
    <s v="A"/>
    <n v="1650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644"/>
    <d v="2020-09-30T00:00:00"/>
    <d v="2022-09-30T00:00:00"/>
    <n v="0"/>
    <n v="1"/>
    <n v="6"/>
    <n v="30"/>
    <n v="2"/>
    <n v="11.42"/>
    <n v="12.037115999999999"/>
    <n v="1365000"/>
    <n v="63886"/>
    <n v="1049432"/>
    <n v="166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58265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5314"/>
    <d v="2017-06-29T00:00:00"/>
    <d v="2021-06-29T00:00:00"/>
    <n v="0"/>
    <n v="1"/>
    <n v="45"/>
    <n v="30"/>
    <n v="2"/>
    <n v="18.000001000000001"/>
    <n v="19.561817999999999"/>
    <n v="29900000"/>
    <n v="878312"/>
    <n v="2532335"/>
    <n v="12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6214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52"/>
    <d v="2020-06-23T00:00:00"/>
    <d v="2021-07-15T00:00:00"/>
    <n v="0"/>
    <n v="1"/>
    <n v="8"/>
    <n v="30"/>
    <n v="2"/>
    <n v="23.42"/>
    <n v="26.104899"/>
    <n v="1000000"/>
    <n v="94279"/>
    <n v="348244"/>
    <n v="4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0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130"/>
    <d v="2020-07-01T00:00:00"/>
    <d v="2023-04-01T00:00:00"/>
    <n v="0"/>
    <n v="1"/>
    <n v="8"/>
    <n v="30"/>
    <n v="2"/>
    <n v="21.05"/>
    <n v="23.204457999999999"/>
    <n v="15780599"/>
    <n v="633957"/>
    <n v="12741782"/>
    <n v="21600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624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3"/>
    <n v="19871"/>
    <d v="2020-01-31T00:00:00"/>
    <d v="2023-02-05T00:00:00"/>
    <n v="0"/>
    <n v="1"/>
    <n v="13"/>
    <n v="30"/>
    <n v="2"/>
    <n v="20.98"/>
    <n v="23.119727999999999"/>
    <n v="6000000"/>
    <n v="225989"/>
    <n v="4249649"/>
    <n v="6188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n v="43861"/>
    <s v="A"/>
    <n v="1139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018"/>
    <d v="2020-12-01T00:00:00"/>
    <d v="2023-12-08T00:00:00"/>
    <n v="0"/>
    <n v="1"/>
    <n v="3"/>
    <n v="30"/>
    <n v="2"/>
    <n v="21.02"/>
    <n v="23.168139"/>
    <n v="8000000"/>
    <n v="301483"/>
    <n v="7507422"/>
    <n v="95946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359647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7310"/>
    <d v="2020-07-01T00:00:00"/>
    <d v="2025-08-15T00:00:00"/>
    <n v="0"/>
    <n v="1"/>
    <n v="8"/>
    <n v="30"/>
    <n v="2"/>
    <n v="20.05"/>
    <n v="21.999092000000001"/>
    <n v="19748215"/>
    <n v="518749"/>
    <n v="18143228"/>
    <n v="1515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727668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3"/>
    <n v="20660"/>
    <d v="2020-09-30T00:00:00"/>
    <d v="2024-10-30T00:00:00"/>
    <n v="0"/>
    <n v="1"/>
    <n v="5"/>
    <n v="30"/>
    <n v="2"/>
    <n v="21.02"/>
    <n v="23.168139"/>
    <n v="7550000"/>
    <n v="230819"/>
    <n v="7039588"/>
    <n v="122361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n v="44104"/>
    <s v="A"/>
    <n v="4605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379"/>
    <d v="2021-02-26T00:00:00"/>
    <d v="2024-06-28T00:00:00"/>
    <n v="0"/>
    <n v="1"/>
    <n v="1"/>
    <n v="30"/>
    <n v="2"/>
    <n v="22.619997999999999"/>
    <n v="25.118919999999999"/>
    <n v="10000000"/>
    <n v="358225"/>
    <n v="9805108"/>
    <n v="2464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015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1310"/>
    <d v="2021-02-15T00:00:00"/>
    <d v="2025-02-28T00:00:00"/>
    <n v="0"/>
    <n v="1"/>
    <n v="1"/>
    <n v="30"/>
    <n v="2"/>
    <n v="17.420000000000002"/>
    <n v="18.880393000000002"/>
    <n v="19900000"/>
    <n v="578549"/>
    <n v="196102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42"/>
    <s v="A"/>
    <n v="21042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3"/>
    <n v="21418"/>
    <d v="2021-03-05T00:00:00"/>
    <d v="2027-03-05T00:00:00"/>
    <n v="0"/>
    <n v="1"/>
    <n v="0"/>
    <n v="30"/>
    <n v="2"/>
    <n v="21.02"/>
    <n v="23.168139"/>
    <n v="19900000"/>
    <n v="488500"/>
    <n v="19900000"/>
    <n v="29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n v="44260"/>
    <s v="A"/>
    <n v="21162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9524"/>
    <d v="2020-07-01T00:00:00"/>
    <d v="2024-05-06T00:00:00"/>
    <n v="0"/>
    <n v="1"/>
    <n v="7"/>
    <n v="30"/>
    <n v="2"/>
    <n v="20.88"/>
    <n v="22.998778999999999"/>
    <n v="19357977"/>
    <n v="614934"/>
    <n v="17306624"/>
    <n v="54353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32346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9938"/>
    <d v="2020-02-19T00:00:00"/>
    <d v="2022-03-15T00:00:00"/>
    <n v="0"/>
    <n v="1"/>
    <n v="13"/>
    <n v="30"/>
    <n v="2"/>
    <n v="23.432207999999999"/>
    <n v="26.12"/>
    <n v="6000000"/>
    <n v="315642"/>
    <n v="2928229"/>
    <n v="38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590"/>
    <d v="2020-07-01T00:00:00"/>
    <d v="2021-12-15T00:00:00"/>
    <n v="0"/>
    <n v="1"/>
    <n v="9"/>
    <n v="30"/>
    <n v="2"/>
    <n v="19.97"/>
    <n v="21.903130999999998"/>
    <n v="6942608"/>
    <n v="472244"/>
    <n v="343426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398"/>
    <d v="2020-07-30T00:00:00"/>
    <d v="2024-07-30T00:00:00"/>
    <n v="0"/>
    <n v="1"/>
    <n v="7"/>
    <n v="30"/>
    <n v="2"/>
    <n v="21.02"/>
    <n v="23.168139"/>
    <n v="6000000"/>
    <n v="185859"/>
    <n v="5404097"/>
    <n v="94624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453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391"/>
    <d v="2021-02-26T00:00:00"/>
    <d v="2028-02-28T00:00:00"/>
    <n v="0"/>
    <n v="1"/>
    <n v="0"/>
    <n v="30"/>
    <n v="2"/>
    <n v="21.02"/>
    <n v="23.168139"/>
    <n v="19900000"/>
    <n v="454206"/>
    <n v="19900000"/>
    <n v="34857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0772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8897"/>
    <d v="2019-07-04T00:00:00"/>
    <d v="2022-04-15T00:00:00"/>
    <n v="0"/>
    <n v="1"/>
    <n v="26"/>
    <n v="30"/>
    <n v="2"/>
    <n v="23.42"/>
    <n v="26.104899"/>
    <n v="7500000"/>
    <n v="310399"/>
    <n v="1853931"/>
    <n v="13266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699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345"/>
    <d v="2020-07-01T00:00:00"/>
    <d v="2022-02-15T00:00:00"/>
    <n v="0"/>
    <n v="1"/>
    <n v="9"/>
    <n v="30"/>
    <n v="2"/>
    <n v="13.34"/>
    <n v="14.186623000000001"/>
    <n v="6408393"/>
    <n v="376021"/>
    <n v="3487844"/>
    <n v="193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6583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1205"/>
    <n v="3"/>
    <n v="20505"/>
    <d v="2020-08-25T00:00:00"/>
    <d v="2026-09-05T00:00:00"/>
    <n v="0"/>
    <n v="1"/>
    <n v="6"/>
    <n v="30"/>
    <n v="2"/>
    <n v="21.02"/>
    <n v="23.168139"/>
    <n v="54000000"/>
    <n v="1325577"/>
    <n v="51617159"/>
    <n v="753475"/>
    <n v="0"/>
    <n v="54000000"/>
    <m/>
    <n v="0"/>
    <n v="0"/>
    <n v="0"/>
    <m/>
    <m/>
    <d v="2021-03-05T00:00:00"/>
    <n v="1"/>
    <s v="O"/>
    <n v="1"/>
    <n v="30"/>
    <n v="0"/>
    <m/>
    <m/>
    <m/>
    <m/>
    <m/>
    <m/>
    <n v="1"/>
    <n v="1"/>
    <n v="44068"/>
    <s v="A"/>
    <n v="2317292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1399"/>
    <d v="2021-02-26T00:00:00"/>
    <d v="2025-03-10T00:00:00"/>
    <n v="0"/>
    <n v="1"/>
    <n v="0"/>
    <n v="30"/>
    <n v="2"/>
    <n v="17.420000000000002"/>
    <n v="18.880393000000002"/>
    <n v="29900000"/>
    <n v="869277"/>
    <n v="29900000"/>
    <n v="289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2325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6168"/>
    <d v="2017-12-22T00:00:00"/>
    <d v="2022-01-18T00:00:00"/>
    <n v="0"/>
    <n v="1"/>
    <n v="38"/>
    <n v="30"/>
    <n v="2"/>
    <n v="23.2"/>
    <n v="25.833048000000002"/>
    <n v="29900000"/>
    <n v="961618"/>
    <n v="8652814"/>
    <n v="7806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13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100"/>
    <d v="2020-04-30T00:00:00"/>
    <d v="2023-07-15T00:00:00"/>
    <n v="0"/>
    <n v="1"/>
    <n v="10"/>
    <n v="30"/>
    <n v="2"/>
    <n v="20.91"/>
    <n v="23.035052"/>
    <n v="8000000"/>
    <n v="289627"/>
    <n v="6374288"/>
    <n v="53985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n v="43951"/>
    <s v="A"/>
    <n v="1739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2"/>
    <n v="18000"/>
    <d v="2020-07-01T00:00:00"/>
    <d v="2021-07-30T00:00:00"/>
    <n v="0"/>
    <n v="1"/>
    <n v="8"/>
    <n v="30"/>
    <n v="2"/>
    <n v="20.92"/>
    <n v="23.047146000000001"/>
    <n v="697257"/>
    <n v="64897"/>
    <n v="233976"/>
    <n v="40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n v="44013"/>
    <s v="D"/>
    <n v="44945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250"/>
    <d v="2020-06-19T00:00:00"/>
    <d v="2023-10-30T00:00:00"/>
    <n v="30"/>
    <n v="1"/>
    <n v="7"/>
    <n v="30"/>
    <n v="2"/>
    <n v="19.320074000000002"/>
    <n v="21.126100000000001"/>
    <n v="3000000"/>
    <n v="102306"/>
    <n v="2603201"/>
    <n v="84703"/>
    <n v="0"/>
    <n v="0"/>
    <m/>
    <n v="0"/>
    <n v="0"/>
    <n v="0"/>
    <m/>
    <m/>
    <d v="2021-03-27T00:00:00"/>
    <n v="1"/>
    <s v="O"/>
    <n v="1"/>
    <n v="30"/>
    <n v="121773"/>
    <m/>
    <m/>
    <m/>
    <m/>
    <m/>
    <m/>
    <n v="1"/>
    <n v="1"/>
    <m/>
    <m/>
    <n v="500055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726"/>
    <d v="2020-07-01T00:00:00"/>
    <d v="2022-11-01T00:00:00"/>
    <n v="0"/>
    <n v="1"/>
    <n v="8"/>
    <n v="30"/>
    <n v="2"/>
    <n v="17.37"/>
    <n v="18.821816999999999"/>
    <n v="7962252"/>
    <n v="347901"/>
    <n v="5914668"/>
    <n v="114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5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454"/>
    <d v="2019-10-30T00:00:00"/>
    <d v="2022-11-10T00:00:00"/>
    <n v="0"/>
    <n v="1"/>
    <n v="16"/>
    <n v="30"/>
    <n v="2"/>
    <n v="20.93"/>
    <n v="23.059239999999999"/>
    <n v="7000000"/>
    <n v="263474"/>
    <n v="4402912"/>
    <n v="512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34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050"/>
    <d v="2020-12-11T00:00:00"/>
    <d v="2022-12-30T00:00:00"/>
    <n v="0"/>
    <n v="1"/>
    <n v="3"/>
    <n v="30"/>
    <n v="2"/>
    <n v="23.42"/>
    <n v="26.104899"/>
    <n v="7000000"/>
    <n v="368074"/>
    <n v="6284002"/>
    <n v="408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5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19931"/>
    <d v="2020-07-01T00:00:00"/>
    <d v="2023-05-15T00:00:00"/>
    <n v="0"/>
    <n v="1"/>
    <n v="8"/>
    <n v="30"/>
    <n v="2"/>
    <n v="21.07"/>
    <n v="23.228676"/>
    <n v="3837363"/>
    <n v="150844"/>
    <n v="3127124"/>
    <n v="2696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4013"/>
    <s v="A"/>
    <n v="12285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719"/>
    <d v="2020-10-15T00:00:00"/>
    <d v="2024-07-15T00:00:00"/>
    <n v="0"/>
    <n v="1"/>
    <n v="3"/>
    <n v="30"/>
    <n v="2"/>
    <n v="21.05"/>
    <n v="23.204457999999999"/>
    <n v="22875284"/>
    <n v="739325"/>
    <n v="21843228"/>
    <n v="19061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14531"/>
    <s v="LINEA CONSUMO"/>
    <n v="0"/>
    <n v="0"/>
    <m/>
    <m/>
    <n v="5"/>
    <m/>
    <m/>
    <m/>
    <m/>
    <n v="1"/>
    <n v="7"/>
    <n v="1"/>
    <d v="2021-03-31T00:00:00"/>
    <s v="A"/>
    <s v="Consumo"/>
    <x v="5"/>
    <x v="0"/>
  </r>
  <r>
    <s v="C"/>
    <s v="*"/>
    <n v="144205"/>
    <n v="4"/>
    <n v="20720"/>
    <d v="2020-10-15T00:00:00"/>
    <d v="2021-04-15T00:00:00"/>
    <n v="0"/>
    <n v="1"/>
    <n v="3"/>
    <n v="30"/>
    <n v="2"/>
    <n v="19.252859999999998"/>
    <n v="21.045999999999999"/>
    <n v="4386026"/>
    <n v="772598"/>
    <n v="2245361"/>
    <n v="1773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3729"/>
    <s v="LINEA CONSUMO"/>
    <n v="0"/>
    <n v="0"/>
    <m/>
    <m/>
    <n v="5"/>
    <m/>
    <m/>
    <m/>
    <m/>
    <n v="1"/>
    <n v="7"/>
    <n v="1"/>
    <d v="2021-03-31T00:00:00"/>
    <s v="A"/>
    <s v="Consumo"/>
    <x v="1"/>
    <x v="0"/>
  </r>
  <r>
    <s v="C"/>
    <s v="*"/>
    <n v="144205"/>
    <n v="4"/>
    <n v="550003044"/>
    <d v="2020-07-01T00:00:00"/>
    <d v="2021-04-17T00:00:00"/>
    <n v="0"/>
    <n v="1"/>
    <n v="8"/>
    <n v="30"/>
    <n v="2"/>
    <n v="23.432207999999999"/>
    <n v="26.12"/>
    <n v="162029"/>
    <n v="19880"/>
    <n v="19463"/>
    <n v="18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2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56"/>
    <d v="2020-07-01T00:00:00"/>
    <d v="2021-05-17T00:00:00"/>
    <n v="0"/>
    <n v="1"/>
    <n v="8"/>
    <n v="30"/>
    <n v="2"/>
    <n v="23.432207999999999"/>
    <n v="26.12"/>
    <n v="200307"/>
    <n v="22298"/>
    <n v="43247"/>
    <n v="3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1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62"/>
    <d v="2020-07-01T00:00:00"/>
    <d v="2021-05-17T00:00:00"/>
    <n v="0"/>
    <n v="1"/>
    <n v="8"/>
    <n v="30"/>
    <n v="2"/>
    <n v="23.432207999999999"/>
    <n v="26.12"/>
    <n v="339601"/>
    <n v="37868"/>
    <n v="73415"/>
    <n v="6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38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63"/>
    <d v="2020-07-01T00:00:00"/>
    <d v="2021-05-17T00:00:00"/>
    <n v="0"/>
    <n v="1"/>
    <n v="8"/>
    <n v="30"/>
    <n v="2"/>
    <n v="23.432207999999999"/>
    <n v="26.12"/>
    <n v="84900"/>
    <n v="9467"/>
    <n v="18352"/>
    <n v="16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8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64"/>
    <d v="2020-07-01T00:00:00"/>
    <d v="2021-05-17T00:00:00"/>
    <n v="0"/>
    <n v="1"/>
    <n v="8"/>
    <n v="30"/>
    <n v="2"/>
    <n v="23.432207999999999"/>
    <n v="26.12"/>
    <n v="7640"/>
    <n v="852"/>
    <n v="1651"/>
    <n v="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2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84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85"/>
    <d v="2020-07-01T00:00:00"/>
    <d v="2021-06-17T00:00:00"/>
    <n v="0"/>
    <n v="1"/>
    <n v="8"/>
    <n v="30"/>
    <n v="2"/>
    <n v="23.432207999999999"/>
    <n v="26.12"/>
    <n v="295966"/>
    <n v="30294"/>
    <n v="87240"/>
    <n v="79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25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89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90"/>
    <d v="2020-07-01T00:00:00"/>
    <d v="2021-06-17T00:00:00"/>
    <n v="0"/>
    <n v="1"/>
    <n v="8"/>
    <n v="30"/>
    <n v="2"/>
    <n v="23.432207999999999"/>
    <n v="26.12"/>
    <n v="90370"/>
    <n v="9250"/>
    <n v="26637"/>
    <n v="2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9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95"/>
    <d v="2020-07-01T00:00:00"/>
    <d v="2021-06-17T00:00:00"/>
    <n v="0"/>
    <n v="1"/>
    <n v="8"/>
    <n v="30"/>
    <n v="2"/>
    <n v="23.432207999999999"/>
    <n v="26.12"/>
    <n v="510183"/>
    <n v="52221"/>
    <n v="150378"/>
    <n v="13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608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96"/>
    <d v="2020-07-01T00:00:00"/>
    <d v="2021-06-17T00:00:00"/>
    <n v="0"/>
    <n v="1"/>
    <n v="8"/>
    <n v="30"/>
    <n v="2"/>
    <n v="23.432207999999999"/>
    <n v="26.12"/>
    <n v="59521"/>
    <n v="6092"/>
    <n v="17548"/>
    <n v="15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54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097"/>
    <d v="2020-07-01T00:00:00"/>
    <d v="2021-06-17T00:00:00"/>
    <n v="0"/>
    <n v="1"/>
    <n v="8"/>
    <n v="30"/>
    <n v="2"/>
    <n v="23.432207999999999"/>
    <n v="26.12"/>
    <n v="192485"/>
    <n v="19659"/>
    <n v="56657"/>
    <n v="5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113"/>
    <s v="LINEA CONSUMO"/>
    <n v="0"/>
    <n v="0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05"/>
    <n v="4"/>
    <n v="550003107"/>
    <d v="2020-07-01T00:00:00"/>
    <d v="2021-08-17T00:00:00"/>
    <n v="0"/>
    <n v="1"/>
    <n v="7"/>
    <n v="30"/>
    <n v="2"/>
    <n v="23.432207999999999"/>
    <n v="26.12"/>
    <n v="100000"/>
    <n v="9474"/>
    <n v="44580"/>
    <n v="4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62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0"/>
    <d v="2021-01-07T00:00:00"/>
    <d v="2022-09-17T00:00:00"/>
    <n v="0"/>
    <n v="1"/>
    <n v="2"/>
    <n v="30"/>
    <n v="2"/>
    <n v="23.02"/>
    <n v="25.611024"/>
    <n v="2533000"/>
    <n v="153692"/>
    <n v="2319229"/>
    <n v="2076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86484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1"/>
    <d v="2021-01-07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2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3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4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5"/>
    <d v="2021-01-10T00:00:00"/>
    <d v="2022-01-17T00:00:00"/>
    <n v="0"/>
    <n v="1"/>
    <n v="2"/>
    <n v="30"/>
    <n v="2"/>
    <n v="23.02"/>
    <n v="25.611024"/>
    <n v="180000"/>
    <n v="16935"/>
    <n v="148029"/>
    <n v="133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520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56"/>
    <d v="2021-01-11T00:00:00"/>
    <d v="2022-01-17T00:00:00"/>
    <n v="0"/>
    <n v="1"/>
    <n v="3"/>
    <n v="30"/>
    <n v="2"/>
    <n v="23.02"/>
    <n v="25.611024"/>
    <n v="16020"/>
    <n v="1507"/>
    <n v="12081"/>
    <n v="11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51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2"/>
    <d v="2021-03-09T00:00:00"/>
    <d v="2022-03-17T00:00:00"/>
    <n v="0"/>
    <n v="1"/>
    <n v="1"/>
    <n v="30"/>
    <n v="2"/>
    <n v="23.02"/>
    <n v="25.611024"/>
    <n v="282000"/>
    <n v="26532"/>
    <n v="255468"/>
    <n v="211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26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3"/>
    <d v="2021-03-10T00:00:00"/>
    <d v="2022-03-17T00:00:00"/>
    <n v="0"/>
    <n v="1"/>
    <n v="1"/>
    <n v="30"/>
    <n v="2"/>
    <n v="23.02"/>
    <n v="25.611024"/>
    <n v="600000"/>
    <n v="56452"/>
    <n v="546234"/>
    <n v="453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369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4"/>
    <d v="2021-03-10T00:00:00"/>
    <d v="2022-03-17T00:00:00"/>
    <n v="0"/>
    <n v="1"/>
    <n v="1"/>
    <n v="30"/>
    <n v="2"/>
    <n v="23.02"/>
    <n v="25.611024"/>
    <n v="270000"/>
    <n v="25403"/>
    <n v="245806"/>
    <n v="2041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66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198"/>
    <d v="2021-03-16T00:00:00"/>
    <d v="2022-03-17T00:00:00"/>
    <n v="0"/>
    <n v="1"/>
    <n v="0"/>
    <n v="30"/>
    <n v="2"/>
    <n v="23.02"/>
    <n v="25.611024"/>
    <n v="520000"/>
    <n v="48925"/>
    <n v="520000"/>
    <n v="4329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9391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550003203"/>
    <d v="2021-03-26T00:00:00"/>
    <d v="2022-04-17T00:00:00"/>
    <n v="0"/>
    <n v="1"/>
    <n v="0"/>
    <n v="30"/>
    <n v="2"/>
    <n v="23.02"/>
    <n v="25.611024"/>
    <n v="174000"/>
    <n v="16371"/>
    <n v="174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488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18098"/>
    <d v="2019-01-22T00:00:00"/>
    <d v="2021-09-10T00:00:00"/>
    <n v="20"/>
    <n v="1"/>
    <n v="24"/>
    <n v="30"/>
    <n v="2"/>
    <n v="21.05"/>
    <n v="23.204457999999999"/>
    <n v="10000000"/>
    <n v="420952"/>
    <n v="2379765"/>
    <n v="27810"/>
    <n v="0"/>
    <n v="0"/>
    <m/>
    <n v="0"/>
    <n v="0"/>
    <n v="0"/>
    <m/>
    <m/>
    <d v="2021-03-20T00:00:00"/>
    <n v="1"/>
    <s v="O"/>
    <n v="1"/>
    <n v="30"/>
    <n v="2144"/>
    <m/>
    <m/>
    <m/>
    <m/>
    <m/>
    <m/>
    <n v="1"/>
    <n v="1"/>
    <m/>
    <m/>
    <n v="194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6347"/>
    <d v="2018-01-31T00:00:00"/>
    <d v="2021-12-25T00:00:00"/>
    <n v="0"/>
    <n v="1"/>
    <n v="42"/>
    <n v="30"/>
    <n v="2"/>
    <n v="20.8"/>
    <n v="22.902097999999999"/>
    <n v="20000000"/>
    <n v="634476"/>
    <n v="202545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032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267"/>
    <d v="2020-07-01T00:00:00"/>
    <d v="2022-11-15T00:00:00"/>
    <n v="0"/>
    <n v="1"/>
    <n v="8"/>
    <n v="30"/>
    <n v="2"/>
    <n v="21.03"/>
    <n v="23.180243999999998"/>
    <n v="8450060"/>
    <n v="384448"/>
    <n v="6438693"/>
    <n v="564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5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3"/>
    <n v="19925"/>
    <d v="2020-07-01T00:00:00"/>
    <d v="2023-06-10T00:00:00"/>
    <n v="0"/>
    <n v="1"/>
    <n v="8"/>
    <n v="30"/>
    <n v="2"/>
    <n v="21.07"/>
    <n v="23.228676"/>
    <n v="6858931"/>
    <n v="263977"/>
    <n v="5636139"/>
    <n v="230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13"/>
    <s v="A"/>
    <n v="781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450"/>
    <d v="2020-08-13T00:00:00"/>
    <d v="2022-08-30T00:00:00"/>
    <n v="0"/>
    <n v="1"/>
    <n v="7"/>
    <n v="30"/>
    <n v="2"/>
    <n v="21.02"/>
    <n v="23.168139"/>
    <n v="2000000"/>
    <n v="102791"/>
    <n v="149831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2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363"/>
    <d v="2020-07-01T00:00:00"/>
    <d v="2023-06-10T00:00:00"/>
    <n v="0"/>
    <n v="1"/>
    <n v="8"/>
    <n v="30"/>
    <n v="2"/>
    <n v="23.33"/>
    <n v="25.993621999999998"/>
    <n v="17805500"/>
    <n v="706038"/>
    <n v="14722840"/>
    <n v="18709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72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9525"/>
    <d v="2019-11-19T00:00:00"/>
    <d v="2021-12-15T00:00:00"/>
    <n v="0"/>
    <n v="1"/>
    <n v="15"/>
    <n v="30"/>
    <n v="2"/>
    <n v="20.88"/>
    <n v="22.998778999999999"/>
    <n v="4500000"/>
    <n v="230970"/>
    <n v="1898030"/>
    <n v="16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49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290"/>
    <d v="2020-06-30T00:00:00"/>
    <d v="2022-12-30T00:00:00"/>
    <n v="0"/>
    <n v="1"/>
    <n v="8"/>
    <n v="30"/>
    <n v="2"/>
    <n v="21.02"/>
    <n v="23.168139"/>
    <n v="5000000"/>
    <n v="215699"/>
    <n v="3909987"/>
    <n v="615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n v="44012"/>
    <s v="A"/>
    <n v="134109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36"/>
    <d v="2020-07-23T00:00:00"/>
    <d v="2022-08-15T00:00:00"/>
    <n v="15"/>
    <n v="1"/>
    <n v="6"/>
    <n v="30"/>
    <n v="2"/>
    <n v="11.42"/>
    <n v="12.037115999999999"/>
    <n v="1590000"/>
    <n v="74417"/>
    <n v="1225716"/>
    <n v="16591"/>
    <n v="0"/>
    <n v="0"/>
    <m/>
    <n v="0"/>
    <n v="0"/>
    <n v="0"/>
    <m/>
    <m/>
    <d v="2021-03-06T00:00:00"/>
    <n v="1"/>
    <s v="O"/>
    <n v="1"/>
    <n v="30"/>
    <n v="62750"/>
    <m/>
    <m/>
    <m/>
    <m/>
    <m/>
    <m/>
    <n v="1"/>
    <n v="1"/>
    <m/>
    <m/>
    <n v="42041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45"/>
    <d v="2020-07-01T00:00:00"/>
    <d v="2025-02-10T00:00:00"/>
    <n v="0"/>
    <n v="1"/>
    <n v="32"/>
    <n v="30"/>
    <n v="2"/>
    <n v="20.93"/>
    <n v="23.059239999999999"/>
    <n v="18913742"/>
    <n v="537579"/>
    <n v="9999693"/>
    <n v="464821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12382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325"/>
    <d v="2020-07-01T00:00:00"/>
    <d v="2022-08-15T00:00:00"/>
    <n v="0"/>
    <n v="1"/>
    <n v="8"/>
    <n v="30"/>
    <n v="2"/>
    <n v="20.94"/>
    <n v="23.071335999999999"/>
    <n v="8152623"/>
    <n v="405185"/>
    <n v="5908147"/>
    <n v="515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7796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078"/>
    <d v="2020-07-01T00:00:00"/>
    <d v="2022-02-12T00:00:00"/>
    <n v="0"/>
    <n v="1"/>
    <n v="15"/>
    <n v="30"/>
    <n v="2"/>
    <n v="23.41"/>
    <n v="26.09253"/>
    <n v="4464650"/>
    <n v="283474"/>
    <n v="989940"/>
    <n v="966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9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835"/>
    <d v="2020-01-28T00:00:00"/>
    <d v="2023-06-10T00:00:00"/>
    <n v="0"/>
    <n v="1"/>
    <n v="13"/>
    <n v="30"/>
    <n v="2"/>
    <n v="13.38"/>
    <n v="14.231804"/>
    <n v="8250000"/>
    <n v="256780"/>
    <n v="5930115"/>
    <n v="6171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3343098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052"/>
    <d v="2020-12-11T00:00:00"/>
    <d v="2024-03-30T00:00:00"/>
    <n v="0"/>
    <n v="1"/>
    <n v="2"/>
    <n v="30"/>
    <n v="2"/>
    <n v="21.02"/>
    <n v="23.168139"/>
    <n v="12000000"/>
    <n v="427253"/>
    <n v="11562092"/>
    <n v="20104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23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1453"/>
    <d v="2021-03-18T00:00:00"/>
    <d v="2022-07-30T00:00:00"/>
    <n v="0"/>
    <n v="1"/>
    <n v="0"/>
    <n v="30"/>
    <n v="2"/>
    <n v="11.420004"/>
    <n v="12.03712"/>
    <n v="1600000"/>
    <n v="108281"/>
    <n v="16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79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73"/>
    <d v="2020-10-21T00:00:00"/>
    <d v="2023-03-21T00:00:00"/>
    <n v="9"/>
    <n v="1"/>
    <n v="2"/>
    <n v="30"/>
    <n v="2"/>
    <n v="20.98"/>
    <n v="23.119727999999999"/>
    <n v="3404402"/>
    <n v="150659"/>
    <n v="3220531"/>
    <n v="72406"/>
    <n v="0"/>
    <n v="0"/>
    <m/>
    <n v="0"/>
    <n v="0"/>
    <n v="0"/>
    <m/>
    <m/>
    <d v="2021-03-11T00:00:00"/>
    <n v="1"/>
    <s v="O"/>
    <n v="1"/>
    <n v="30"/>
    <n v="288043"/>
    <m/>
    <m/>
    <m/>
    <m/>
    <m/>
    <m/>
    <n v="1"/>
    <n v="1"/>
    <m/>
    <m/>
    <n v="1227000"/>
    <s v="LINEA CONSUMO"/>
    <n v="0"/>
    <n v="0"/>
    <m/>
    <m/>
    <n v="5"/>
    <m/>
    <m/>
    <m/>
    <m/>
    <n v="1"/>
    <n v="7"/>
    <n v="1"/>
    <d v="2021-03-31T00:00:00"/>
    <s v="A"/>
    <s v="Consumo"/>
    <x v="0"/>
    <x v="0"/>
  </r>
  <r>
    <s v="C"/>
    <s v="*"/>
    <n v="144205"/>
    <n v="3"/>
    <n v="20061"/>
    <d v="2020-07-01T00:00:00"/>
    <d v="2024-05-09T00:00:00"/>
    <n v="0"/>
    <n v="1"/>
    <n v="8"/>
    <n v="30"/>
    <n v="2"/>
    <n v="20.92"/>
    <n v="23.047146000000001"/>
    <n v="14588302"/>
    <n v="463729"/>
    <n v="12658803"/>
    <n v="7356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n v="44013"/>
    <s v="A"/>
    <n v="1222000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3"/>
    <n v="21516"/>
    <d v="2021-03-31T00:00:00"/>
    <d v="2025-03-31T00:00:00"/>
    <n v="0"/>
    <n v="1"/>
    <n v="0"/>
    <n v="30"/>
    <n v="2"/>
    <n v="21.02"/>
    <n v="23.168139"/>
    <n v="19900000"/>
    <n v="616431"/>
    <n v="199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286"/>
    <s v="A"/>
    <n v="2327200"/>
    <s v="LINEA CONSUMO"/>
    <n v="1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8600"/>
    <d v="2019-04-30T00:00:00"/>
    <d v="2021-05-05T00:00:00"/>
    <n v="0"/>
    <n v="1"/>
    <n v="22"/>
    <n v="30"/>
    <n v="2"/>
    <n v="11.48"/>
    <n v="12.103723"/>
    <n v="5600000"/>
    <n v="262254"/>
    <n v="515822"/>
    <n v="360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6385111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97"/>
    <d v="2020-07-01T00:00:00"/>
    <d v="2023-03-15T00:00:00"/>
    <n v="0"/>
    <n v="1"/>
    <n v="8"/>
    <n v="30"/>
    <n v="2"/>
    <n v="20.88"/>
    <n v="22.998778999999999"/>
    <n v="9170112"/>
    <n v="376135"/>
    <n v="7327934"/>
    <n v="6375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30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290"/>
    <d v="2020-07-01T00:00:00"/>
    <d v="2022-04-05T00:00:00"/>
    <n v="25"/>
    <n v="1"/>
    <n v="7"/>
    <n v="30"/>
    <n v="2"/>
    <n v="21.03"/>
    <n v="23.180243999999998"/>
    <n v="3944632"/>
    <n v="226143"/>
    <n v="2786036"/>
    <n v="90529"/>
    <n v="0"/>
    <n v="0"/>
    <m/>
    <n v="0"/>
    <n v="0"/>
    <n v="0"/>
    <m/>
    <m/>
    <d v="2021-03-16T00:00:00"/>
    <n v="1"/>
    <s v="O"/>
    <n v="1"/>
    <n v="30"/>
    <n v="177312"/>
    <m/>
    <m/>
    <m/>
    <m/>
    <m/>
    <m/>
    <n v="1"/>
    <n v="1"/>
    <m/>
    <m/>
    <n v="545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3"/>
    <n v="20193"/>
    <d v="2020-06-09T00:00:00"/>
    <d v="2022-06-15T00:00:00"/>
    <n v="0"/>
    <n v="1"/>
    <n v="9"/>
    <n v="30"/>
    <n v="2"/>
    <n v="11.42"/>
    <n v="12.037115999999999"/>
    <n v="3000000"/>
    <n v="140409"/>
    <n v="1927791"/>
    <n v="1101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n v="43991"/>
    <s v="A"/>
    <n v="3336667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29"/>
    <d v="2019-11-19T00:00:00"/>
    <d v="2021-12-15T00:00:00"/>
    <n v="0"/>
    <n v="1"/>
    <n v="15"/>
    <n v="30"/>
    <n v="2"/>
    <n v="20.88"/>
    <n v="22.998778999999999"/>
    <n v="5000000"/>
    <n v="256634"/>
    <n v="2111093"/>
    <n v="1346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14728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951"/>
    <d v="2020-11-24T00:00:00"/>
    <d v="2021-12-15T00:00:00"/>
    <n v="0"/>
    <n v="1"/>
    <n v="3"/>
    <n v="30"/>
    <n v="2"/>
    <n v="11.42"/>
    <n v="12.037115999999999"/>
    <n v="1400000"/>
    <n v="124009"/>
    <n v="1063039"/>
    <n v="640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7771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030"/>
    <d v="2020-03-10T00:00:00"/>
    <d v="2021-04-01T00:00:00"/>
    <n v="0"/>
    <n v="1"/>
    <n v="11"/>
    <n v="30"/>
    <n v="2"/>
    <n v="11.32"/>
    <n v="11.926185"/>
    <n v="600000"/>
    <n v="53119"/>
    <n v="52617"/>
    <n v="489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3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663"/>
    <d v="2020-09-30T00:00:00"/>
    <d v="2021-10-15T00:00:00"/>
    <n v="0"/>
    <n v="1"/>
    <n v="6"/>
    <n v="30"/>
    <n v="2"/>
    <n v="11.42"/>
    <n v="12.037115999999999"/>
    <n v="1000000"/>
    <n v="88578"/>
    <n v="500259"/>
    <n v="461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4104"/>
    <s v="A"/>
    <n v="2140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421"/>
    <d v="2020-07-31T00:00:00"/>
    <d v="2021-08-05T00:00:00"/>
    <n v="25"/>
    <n v="1"/>
    <n v="6"/>
    <n v="30"/>
    <n v="2"/>
    <n v="11.42"/>
    <n v="12.037115999999999"/>
    <n v="1800000"/>
    <n v="159440"/>
    <n v="925565"/>
    <n v="14772"/>
    <n v="0"/>
    <n v="0"/>
    <m/>
    <n v="0"/>
    <n v="0"/>
    <n v="0"/>
    <m/>
    <m/>
    <d v="2021-03-30T00:00:00"/>
    <n v="1"/>
    <s v="O"/>
    <n v="1"/>
    <n v="30"/>
    <n v="150629"/>
    <m/>
    <m/>
    <m/>
    <m/>
    <m/>
    <m/>
    <n v="1"/>
    <n v="1"/>
    <m/>
    <m/>
    <n v="207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625"/>
    <d v="2019-12-09T00:00:00"/>
    <d v="2023-06-09T00:00:00"/>
    <n v="0"/>
    <n v="1"/>
    <n v="15"/>
    <n v="30"/>
    <n v="2"/>
    <n v="20.95"/>
    <n v="23.083431999999998"/>
    <n v="9300000"/>
    <n v="314287"/>
    <n v="6720420"/>
    <n v="723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29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527"/>
    <d v="2020-08-31T00:00:00"/>
    <d v="2022-08-31T00:00:00"/>
    <n v="0"/>
    <n v="1"/>
    <n v="7"/>
    <n v="30"/>
    <n v="2"/>
    <n v="21.02"/>
    <n v="23.168139"/>
    <n v="8000000"/>
    <n v="411164"/>
    <n v="59983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n v="44074"/>
    <s v="A"/>
    <n v="1691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084"/>
    <d v="2020-12-23T00:00:00"/>
    <d v="2024-04-30T00:00:00"/>
    <n v="0"/>
    <n v="1"/>
    <n v="2"/>
    <n v="30"/>
    <n v="2"/>
    <n v="19.32"/>
    <n v="21.126010999999998"/>
    <n v="5000000"/>
    <n v="170510"/>
    <n v="4818531"/>
    <n v="7648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7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7360"/>
    <d v="2018-08-23T00:00:00"/>
    <d v="2021-09-15T00:00:00"/>
    <n v="0"/>
    <n v="1"/>
    <n v="30"/>
    <n v="30"/>
    <n v="2"/>
    <n v="20.05"/>
    <n v="21.999092000000001"/>
    <n v="10000000"/>
    <n v="371891"/>
    <n v="2095826"/>
    <n v="163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516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196"/>
    <d v="2020-06-09T00:00:00"/>
    <d v="2023-10-15T00:00:00"/>
    <n v="0"/>
    <n v="1"/>
    <n v="9"/>
    <n v="30"/>
    <n v="2"/>
    <n v="19.320074000000002"/>
    <n v="21.126100000000001"/>
    <n v="5000000"/>
    <n v="170511"/>
    <n v="4132640"/>
    <n v="332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7095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72"/>
    <d v="2020-06-26T00:00:00"/>
    <d v="2022-07-05T00:00:00"/>
    <n v="0"/>
    <n v="1"/>
    <n v="9"/>
    <n v="30"/>
    <n v="2"/>
    <n v="11.42"/>
    <n v="12.037115999999999"/>
    <n v="2700000"/>
    <n v="126368"/>
    <n v="17536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6051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171"/>
    <d v="2021-01-13T00:00:00"/>
    <d v="2022-09-30T00:00:00"/>
    <n v="0"/>
    <n v="1"/>
    <n v="2"/>
    <n v="30"/>
    <n v="2"/>
    <n v="22.619997999999999"/>
    <n v="25.118919999999999"/>
    <n v="2000000"/>
    <n v="120960"/>
    <n v="1830316"/>
    <n v="115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28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146"/>
    <d v="2020-12-30T00:00:00"/>
    <d v="2022-07-15T00:00:00"/>
    <n v="0"/>
    <n v="1"/>
    <n v="2"/>
    <n v="30"/>
    <n v="2"/>
    <n v="11.42"/>
    <n v="12.037115999999999"/>
    <n v="2000000"/>
    <n v="121426"/>
    <n v="1794240"/>
    <n v="821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03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18"/>
    <d v="2020-10-15T00:00:00"/>
    <d v="2024-10-15T00:00:00"/>
    <n v="0"/>
    <n v="1"/>
    <n v="3"/>
    <n v="30"/>
    <n v="2"/>
    <n v="21.01"/>
    <n v="23.156034999999999"/>
    <n v="3002703"/>
    <n v="92997"/>
    <n v="2879293"/>
    <n v="2518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6000"/>
    <s v="LINEA CONSUMO"/>
    <n v="0"/>
    <n v="0"/>
    <m/>
    <m/>
    <n v="5"/>
    <m/>
    <m/>
    <m/>
    <m/>
    <n v="1"/>
    <n v="7"/>
    <n v="1"/>
    <d v="2021-03-31T00:00:00"/>
    <s v="A"/>
    <s v="Consumo"/>
    <x v="0"/>
    <x v="0"/>
  </r>
  <r>
    <s v="C"/>
    <s v="*"/>
    <n v="144205"/>
    <n v="4"/>
    <n v="19319"/>
    <d v="2020-07-01T00:00:00"/>
    <d v="2022-09-15T00:00:00"/>
    <n v="15"/>
    <n v="1"/>
    <n v="7"/>
    <n v="30"/>
    <n v="2"/>
    <n v="20.94"/>
    <n v="23.071335999999999"/>
    <n v="8720141"/>
    <n v="420076"/>
    <n v="6743692"/>
    <n v="168525"/>
    <n v="0"/>
    <n v="0"/>
    <m/>
    <n v="0"/>
    <n v="0"/>
    <n v="0"/>
    <m/>
    <m/>
    <d v="2021-03-30T00:00:00"/>
    <n v="1"/>
    <s v="O"/>
    <n v="1"/>
    <n v="30"/>
    <n v="302386"/>
    <m/>
    <m/>
    <m/>
    <m/>
    <m/>
    <m/>
    <n v="1"/>
    <n v="1"/>
    <m/>
    <m/>
    <n v="217979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1430"/>
    <d v="2021-03-10T00:00:00"/>
    <d v="2022-04-17T00:00:00"/>
    <n v="0"/>
    <n v="1"/>
    <n v="0"/>
    <n v="30"/>
    <n v="2"/>
    <n v="11.420004"/>
    <n v="12.03712"/>
    <n v="1300000"/>
    <n v="106788"/>
    <n v="1300000"/>
    <n v="5356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2020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634"/>
    <d v="2020-09-25T00:00:00"/>
    <d v="2022-03-05T00:00:00"/>
    <n v="0"/>
    <n v="1"/>
    <n v="5"/>
    <n v="30"/>
    <n v="2"/>
    <n v="11.42"/>
    <n v="12.037115999999999"/>
    <n v="800000"/>
    <n v="51191"/>
    <n v="574962"/>
    <n v="509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2143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868"/>
    <d v="2020-07-01T00:00:00"/>
    <d v="2023-05-05T00:00:00"/>
    <n v="25"/>
    <n v="1"/>
    <n v="7"/>
    <n v="30"/>
    <n v="2"/>
    <n v="23.38"/>
    <n v="26.055430999999999"/>
    <n v="9594287"/>
    <n v="388537"/>
    <n v="7868018"/>
    <n v="127747"/>
    <n v="0"/>
    <n v="0"/>
    <m/>
    <n v="0"/>
    <n v="0"/>
    <n v="0"/>
    <m/>
    <m/>
    <d v="2021-03-08T00:00:00"/>
    <n v="1"/>
    <s v="O"/>
    <n v="1"/>
    <n v="30"/>
    <n v="960"/>
    <m/>
    <m/>
    <m/>
    <m/>
    <m/>
    <m/>
    <n v="1"/>
    <n v="1"/>
    <m/>
    <m/>
    <n v="160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988"/>
    <d v="2020-11-27T00:00:00"/>
    <d v="2021-10-15T00:00:00"/>
    <n v="0"/>
    <n v="1"/>
    <n v="3"/>
    <n v="30"/>
    <n v="2"/>
    <n v="11.42"/>
    <n v="12.037115999999999"/>
    <n v="3500000"/>
    <n v="368580"/>
    <n v="2484529"/>
    <n v="118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85918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061"/>
    <d v="2019-08-09T00:00:00"/>
    <d v="2022-04-10T00:00:00"/>
    <n v="0"/>
    <n v="1"/>
    <n v="20"/>
    <n v="30"/>
    <n v="2"/>
    <n v="23.41"/>
    <n v="26.09253"/>
    <n v="6000000"/>
    <n v="253841"/>
    <n v="267037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9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1205"/>
    <n v="4"/>
    <n v="21118"/>
    <d v="2020-12-28T00:00:00"/>
    <d v="2027-08-28T00:00:00"/>
    <n v="2"/>
    <n v="1"/>
    <n v="2"/>
    <n v="30"/>
    <n v="2"/>
    <n v="20.95"/>
    <n v="23.083431999999998"/>
    <n v="68378413"/>
    <n v="1592590"/>
    <n v="67573816"/>
    <n v="1178918"/>
    <n v="0"/>
    <n v="67000000"/>
    <m/>
    <n v="0"/>
    <n v="0"/>
    <n v="0"/>
    <m/>
    <m/>
    <d v="2021-03-04T00:00:00"/>
    <n v="2"/>
    <s v="O"/>
    <n v="1"/>
    <n v="30"/>
    <n v="412852"/>
    <m/>
    <m/>
    <m/>
    <m/>
    <m/>
    <m/>
    <n v="1"/>
    <n v="1"/>
    <m/>
    <m/>
    <n v="1116002"/>
    <s v="LINEA CONSUMO"/>
    <n v="0"/>
    <n v="0"/>
    <m/>
    <m/>
    <n v="5"/>
    <m/>
    <m/>
    <m/>
    <m/>
    <n v="1"/>
    <n v="7"/>
    <n v="1"/>
    <d v="2021-03-31T00:00:00"/>
    <s v="A"/>
    <s v="Consumo"/>
    <x v="6"/>
    <x v="0"/>
  </r>
  <r>
    <s v="C"/>
    <s v="*"/>
    <n v="144205"/>
    <n v="4"/>
    <n v="550003145"/>
    <d v="2020-12-28T00:00:00"/>
    <d v="2024-01-17T00:00:00"/>
    <n v="0"/>
    <n v="1"/>
    <n v="2"/>
    <n v="30"/>
    <n v="2"/>
    <n v="23.432207999999999"/>
    <n v="26.12"/>
    <n v="7000000"/>
    <n v="272722"/>
    <n v="6660367"/>
    <n v="11271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9998"/>
    <s v="LINEA CONSUMO"/>
    <n v="0"/>
    <n v="0"/>
    <m/>
    <m/>
    <n v="5"/>
    <m/>
    <m/>
    <m/>
    <m/>
    <n v="2"/>
    <n v="7"/>
    <n v="2"/>
    <d v="2021-03-31T00:00:00"/>
    <s v="A"/>
    <s v="Consumo"/>
    <x v="2"/>
    <x v="0"/>
  </r>
  <r>
    <s v="C"/>
    <s v="*"/>
    <n v="144205"/>
    <n v="4"/>
    <n v="20555"/>
    <d v="2020-09-07T00:00:00"/>
    <d v="2021-09-07T00:00:00"/>
    <n v="0"/>
    <n v="1"/>
    <n v="7"/>
    <n v="30"/>
    <n v="2"/>
    <n v="11.42"/>
    <n v="12.037115999999999"/>
    <n v="1000000"/>
    <n v="88578"/>
    <n v="425388"/>
    <n v="54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106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47"/>
    <d v="2020-10-19T00:00:00"/>
    <d v="2021-08-19T00:00:00"/>
    <n v="11"/>
    <n v="1"/>
    <n v="2"/>
    <n v="30"/>
    <n v="2"/>
    <n v="17.590001000000001"/>
    <n v="19.079751999999999"/>
    <n v="6138132"/>
    <n v="664379"/>
    <n v="4980904"/>
    <n v="97804"/>
    <n v="0"/>
    <n v="0"/>
    <m/>
    <n v="0"/>
    <n v="0"/>
    <n v="0"/>
    <m/>
    <m/>
    <d v="2021-03-30T00:00:00"/>
    <n v="1"/>
    <s v="O"/>
    <n v="1"/>
    <n v="30"/>
    <n v="1800236"/>
    <m/>
    <m/>
    <m/>
    <m/>
    <m/>
    <m/>
    <n v="1"/>
    <n v="1"/>
    <m/>
    <m/>
    <n v="1112000"/>
    <s v="LINEA CONSUMO"/>
    <n v="0"/>
    <n v="0"/>
    <m/>
    <m/>
    <n v="5"/>
    <m/>
    <m/>
    <m/>
    <m/>
    <n v="1"/>
    <n v="7"/>
    <n v="1"/>
    <d v="2021-03-31T00:00:00"/>
    <s v="A"/>
    <s v="Consumo"/>
    <x v="0"/>
    <x v="0"/>
  </r>
  <r>
    <s v="C"/>
    <s v="*"/>
    <n v="144205"/>
    <n v="4"/>
    <n v="18350"/>
    <d v="2020-07-01T00:00:00"/>
    <d v="2021-11-15T00:00:00"/>
    <n v="15"/>
    <n v="1"/>
    <n v="7"/>
    <n v="30"/>
    <n v="2"/>
    <n v="23.432207999999999"/>
    <n v="26.12"/>
    <n v="4820713"/>
    <n v="353922"/>
    <n v="2894319"/>
    <n v="80434"/>
    <n v="0"/>
    <n v="0"/>
    <m/>
    <n v="0"/>
    <n v="0"/>
    <n v="0"/>
    <m/>
    <m/>
    <d v="2021-03-31T00:00:00"/>
    <n v="1"/>
    <s v="O"/>
    <n v="1"/>
    <n v="30"/>
    <n v="297195"/>
    <m/>
    <m/>
    <m/>
    <m/>
    <m/>
    <m/>
    <n v="1"/>
    <n v="1"/>
    <m/>
    <m/>
    <n v="91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947"/>
    <d v="2020-11-24T00:00:00"/>
    <d v="2024-04-11T00:00:00"/>
    <n v="0"/>
    <n v="1"/>
    <n v="3"/>
    <n v="30"/>
    <n v="2"/>
    <n v="19.32"/>
    <n v="21.126010999999998"/>
    <n v="5000000"/>
    <n v="170510"/>
    <n v="4721506"/>
    <n v="50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7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330"/>
    <d v="2019-09-30T00:00:00"/>
    <d v="2024-10-10T00:00:00"/>
    <n v="0"/>
    <n v="1"/>
    <n v="17"/>
    <n v="30"/>
    <n v="2"/>
    <n v="20.94"/>
    <n v="23.071335999999999"/>
    <n v="29900000"/>
    <n v="807887"/>
    <n v="24292484"/>
    <n v="2826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27595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798"/>
    <d v="2020-10-23T00:00:00"/>
    <d v="2023-11-15T00:00:00"/>
    <n v="0"/>
    <n v="1"/>
    <n v="4"/>
    <n v="30"/>
    <n v="2"/>
    <n v="19.32"/>
    <n v="21.126010999999998"/>
    <n v="3000000"/>
    <n v="110454"/>
    <n v="2697061"/>
    <n v="62222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191805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421"/>
    <d v="2019-10-25T00:00:00"/>
    <d v="2021-11-15T00:00:00"/>
    <n v="15"/>
    <n v="1"/>
    <n v="15"/>
    <n v="30"/>
    <n v="2"/>
    <n v="23.33"/>
    <n v="25.993621999999998"/>
    <n v="5000000"/>
    <n v="256756"/>
    <n v="1903235"/>
    <n v="16605"/>
    <n v="0"/>
    <n v="0"/>
    <m/>
    <n v="0"/>
    <n v="0"/>
    <n v="0"/>
    <m/>
    <m/>
    <d v="2021-03-15T00:00:00"/>
    <n v="1"/>
    <s v="O"/>
    <n v="1"/>
    <n v="30"/>
    <n v="1463"/>
    <m/>
    <m/>
    <m/>
    <m/>
    <m/>
    <m/>
    <n v="1"/>
    <n v="1"/>
    <m/>
    <m/>
    <n v="576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031"/>
    <d v="2020-07-01T00:00:00"/>
    <d v="2022-01-01T00:00:00"/>
    <n v="0"/>
    <n v="1"/>
    <n v="8"/>
    <n v="30"/>
    <n v="2"/>
    <n v="20.92"/>
    <n v="23.047146000000001"/>
    <n v="5156528"/>
    <n v="336238"/>
    <n v="3051958"/>
    <n v="10644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032000"/>
    <s v="LINEA CONSUMO"/>
    <n v="0"/>
    <n v="0"/>
    <m/>
    <m/>
    <n v="1"/>
    <n v="2"/>
    <n v="44013"/>
    <s v="B"/>
    <m/>
    <n v="1"/>
    <n v="7"/>
    <n v="2"/>
    <d v="2021-03-31T00:00:00"/>
    <s v="A"/>
    <s v="Consumo"/>
    <x v="0"/>
    <x v="0"/>
  </r>
  <r>
    <s v="C"/>
    <s v="*"/>
    <n v="144205"/>
    <n v="4"/>
    <n v="19385"/>
    <d v="2020-07-01T00:00:00"/>
    <d v="2022-11-15T00:00:00"/>
    <n v="0"/>
    <n v="1"/>
    <n v="8"/>
    <n v="30"/>
    <n v="2"/>
    <n v="20.93"/>
    <n v="23.059239999999999"/>
    <n v="24178915"/>
    <n v="1098851"/>
    <n v="17647272"/>
    <n v="1539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847300"/>
    <s v="LINEA CONSUMO"/>
    <n v="0"/>
    <n v="0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05"/>
    <n v="4"/>
    <n v="18724"/>
    <d v="2019-05-23T00:00:00"/>
    <d v="2021-10-15T00:00:00"/>
    <n v="0"/>
    <n v="1"/>
    <n v="23"/>
    <n v="30"/>
    <n v="2"/>
    <n v="17.37"/>
    <n v="18.821816999999999"/>
    <n v="6000000"/>
    <n v="262162"/>
    <n v="1255401"/>
    <n v="3030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05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964"/>
    <d v="2020-07-01T00:00:00"/>
    <d v="2022-06-16T00:00:00"/>
    <n v="0"/>
    <n v="1"/>
    <n v="8"/>
    <n v="30"/>
    <n v="2"/>
    <n v="21.02"/>
    <n v="23.168139"/>
    <n v="7900568"/>
    <n v="420292"/>
    <n v="5479003"/>
    <n v="4158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9315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647"/>
    <d v="2020-07-01T00:00:00"/>
    <d v="2022-12-05T00:00:00"/>
    <n v="0"/>
    <n v="1"/>
    <n v="8"/>
    <n v="30"/>
    <n v="2"/>
    <n v="23.35"/>
    <n v="26.018343000000002"/>
    <n v="6649162"/>
    <n v="302190"/>
    <n v="5168064"/>
    <n v="83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92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988"/>
    <d v="2020-07-01T00:00:00"/>
    <d v="2023-02-01T00:00:00"/>
    <n v="0"/>
    <n v="1"/>
    <n v="9"/>
    <n v="30"/>
    <n v="2"/>
    <n v="23.42"/>
    <n v="26.104899"/>
    <n v="5859876"/>
    <n v="253726"/>
    <n v="4486124"/>
    <n v="116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317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0492"/>
    <d v="2020-08-21T00:00:00"/>
    <d v="2022-05-30T00:00:00"/>
    <n v="0"/>
    <n v="1"/>
    <n v="7"/>
    <n v="30"/>
    <n v="2"/>
    <n v="23.42"/>
    <n v="26.104899"/>
    <n v="2000000"/>
    <n v="116998"/>
    <n v="1420502"/>
    <n v="924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55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674"/>
    <d v="2019-12-23T00:00:00"/>
    <d v="2022-10-05T00:00:00"/>
    <n v="25"/>
    <n v="1"/>
    <n v="13"/>
    <n v="30"/>
    <n v="2"/>
    <n v="17.350000000000001"/>
    <n v="18.798393999999998"/>
    <n v="11000000"/>
    <n v="421513"/>
    <n v="6960648"/>
    <n v="83865"/>
    <n v="0"/>
    <n v="0"/>
    <m/>
    <n v="0"/>
    <n v="0"/>
    <n v="0"/>
    <m/>
    <m/>
    <d v="2021-03-15T00:00:00"/>
    <n v="1"/>
    <s v="O"/>
    <n v="1"/>
    <n v="30"/>
    <n v="1374"/>
    <m/>
    <m/>
    <m/>
    <m/>
    <m/>
    <m/>
    <n v="1"/>
    <n v="1"/>
    <m/>
    <m/>
    <n v="207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5603"/>
    <d v="2017-08-25T00:00:00"/>
    <d v="2021-08-30T00:00:00"/>
    <n v="0"/>
    <n v="1"/>
    <n v="43"/>
    <n v="30"/>
    <n v="2"/>
    <n v="17.590001000000001"/>
    <n v="19.079751999999999"/>
    <n v="29990000"/>
    <n v="874544"/>
    <n v="4055263"/>
    <n v="594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642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086"/>
    <d v="2019-01-18T00:00:00"/>
    <d v="2021-04-15T00:00:00"/>
    <n v="0"/>
    <n v="1"/>
    <n v="25"/>
    <n v="30"/>
    <n v="2"/>
    <n v="21.05"/>
    <n v="23.204457999999999"/>
    <n v="6000000"/>
    <n v="289365"/>
    <n v="245183"/>
    <n v="300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26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140"/>
    <d v="2019-01-30T00:00:00"/>
    <d v="2023-02-15T00:00:00"/>
    <n v="0"/>
    <n v="1"/>
    <n v="33"/>
    <n v="30"/>
    <n v="2"/>
    <n v="21.05"/>
    <n v="23.204457999999999"/>
    <n v="19900000"/>
    <n v="616753"/>
    <n v="7659576"/>
    <n v="627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602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6696"/>
    <d v="2020-07-01T00:00:00"/>
    <d v="2022-11-05T00:00:00"/>
    <n v="25"/>
    <n v="1"/>
    <n v="7"/>
    <n v="30"/>
    <n v="2"/>
    <n v="20.38"/>
    <n v="22.395662000000002"/>
    <n v="19704411"/>
    <n v="890113"/>
    <n v="14989870"/>
    <n v="212145"/>
    <n v="0"/>
    <n v="0"/>
    <m/>
    <n v="0"/>
    <n v="0"/>
    <n v="0"/>
    <m/>
    <m/>
    <d v="2021-03-20T00:00:00"/>
    <n v="1"/>
    <s v="O"/>
    <n v="1"/>
    <n v="30"/>
    <n v="2493"/>
    <m/>
    <m/>
    <m/>
    <m/>
    <m/>
    <m/>
    <n v="1"/>
    <n v="1"/>
    <m/>
    <m/>
    <n v="26725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114"/>
    <d v="2020-12-24T00:00:00"/>
    <d v="2021-12-30T00:00:00"/>
    <n v="0"/>
    <n v="1"/>
    <n v="3"/>
    <n v="30"/>
    <n v="2"/>
    <n v="11.42"/>
    <n v="12.037115999999999"/>
    <n v="800000"/>
    <n v="70862"/>
    <n v="601881"/>
    <n v="458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17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113"/>
    <d v="2020-07-01T00:00:00"/>
    <d v="2021-05-10T00:00:00"/>
    <n v="0"/>
    <n v="1"/>
    <n v="8"/>
    <n v="30"/>
    <n v="2"/>
    <n v="11.41"/>
    <n v="12.026018000000001"/>
    <n v="987811"/>
    <n v="104020"/>
    <n v="187216"/>
    <n v="123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2065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015"/>
    <d v="2020-07-01T00:00:00"/>
    <d v="2023-05-15T00:00:00"/>
    <n v="0"/>
    <n v="1"/>
    <n v="8"/>
    <n v="30"/>
    <n v="2"/>
    <n v="21.02"/>
    <n v="23.168139"/>
    <n v="17810143"/>
    <n v="699650"/>
    <n v="14511787"/>
    <n v="93769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951377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1103"/>
    <d v="2020-12-24T00:00:00"/>
    <d v="2022-07-15T00:00:00"/>
    <n v="0"/>
    <n v="1"/>
    <n v="3"/>
    <n v="30"/>
    <n v="2"/>
    <n v="11.42"/>
    <n v="12.037115999999999"/>
    <n v="1100000"/>
    <n v="66784"/>
    <n v="923766"/>
    <n v="175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87874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160"/>
    <d v="2020-05-29T00:00:00"/>
    <d v="2022-06-15T00:00:00"/>
    <n v="0"/>
    <n v="1"/>
    <n v="9"/>
    <n v="30"/>
    <n v="2"/>
    <n v="21.02"/>
    <n v="23.168139"/>
    <n v="8000000"/>
    <n v="411164"/>
    <n v="5378085"/>
    <n v="4396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980"/>
    <s v="A"/>
    <n v="1141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289"/>
    <d v="2020-06-30T00:00:00"/>
    <d v="2022-02-28T00:00:00"/>
    <n v="0"/>
    <n v="1"/>
    <n v="9"/>
    <n v="30"/>
    <n v="2"/>
    <n v="23.42"/>
    <n v="26.104899"/>
    <n v="2000000"/>
    <n v="121744"/>
    <n v="1193138"/>
    <n v="77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4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42"/>
    <d v="2019-11-22T00:00:00"/>
    <d v="2022-06-15T00:00:00"/>
    <n v="0"/>
    <n v="1"/>
    <n v="16"/>
    <n v="30"/>
    <n v="2"/>
    <n v="23.28"/>
    <n v="25.931840999999999"/>
    <n v="5000000"/>
    <n v="221412"/>
    <n v="260601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33352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927"/>
    <d v="2020-11-18T00:00:00"/>
    <d v="2022-07-30T00:00:00"/>
    <n v="0"/>
    <n v="1"/>
    <n v="5"/>
    <n v="30"/>
    <n v="2"/>
    <n v="11.42"/>
    <n v="12.037115999999999"/>
    <n v="600000"/>
    <n v="33088"/>
    <n v="45360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7648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409"/>
    <d v="2021-03-05T00:00:00"/>
    <d v="2021-09-30T00:00:00"/>
    <n v="0"/>
    <n v="1"/>
    <n v="0"/>
    <n v="30"/>
    <n v="2"/>
    <n v="11.420004"/>
    <n v="12.03712"/>
    <n v="1500000"/>
    <n v="258393"/>
    <n v="1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579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206"/>
    <d v="2020-06-10T00:00:00"/>
    <d v="2023-10-15T00:00:00"/>
    <n v="0"/>
    <n v="1"/>
    <n v="9"/>
    <n v="30"/>
    <n v="2"/>
    <n v="19.320074000000002"/>
    <n v="21.126100000000001"/>
    <n v="5000000"/>
    <n v="170511"/>
    <n v="4133260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n v="43992"/>
    <s v="A"/>
    <n v="1406732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826"/>
    <d v="2020-10-29T00:00:00"/>
    <d v="2022-10-30T00:00:00"/>
    <n v="0"/>
    <n v="1"/>
    <n v="5"/>
    <n v="30"/>
    <n v="2"/>
    <n v="21.02"/>
    <n v="23.168139"/>
    <n v="4000000"/>
    <n v="205582"/>
    <n v="32926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20638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550003132"/>
    <d v="2020-11-20T00:00:00"/>
    <d v="2022-02-04T00:00:00"/>
    <n v="0"/>
    <n v="1"/>
    <n v="3"/>
    <n v="30"/>
    <n v="2"/>
    <n v="23.432207999999999"/>
    <n v="26.12"/>
    <n v="1500000"/>
    <n v="123779"/>
    <n v="1212388"/>
    <n v="17411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412630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3"/>
    <n v="19912"/>
    <d v="2020-07-01T00:00:00"/>
    <d v="2023-06-15T00:00:00"/>
    <n v="0"/>
    <n v="1"/>
    <n v="8"/>
    <n v="30"/>
    <n v="2"/>
    <n v="21.07"/>
    <n v="23.228676"/>
    <n v="17637252"/>
    <n v="678798"/>
    <n v="14496330"/>
    <n v="124917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n v="44013"/>
    <s v="A"/>
    <n v="1764960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21117"/>
    <d v="2020-12-24T00:00:00"/>
    <d v="2021-12-30T00:00:00"/>
    <n v="30"/>
    <n v="1"/>
    <n v="1"/>
    <n v="30"/>
    <n v="2"/>
    <n v="11.42"/>
    <n v="12.037115999999999"/>
    <n v="1900000"/>
    <n v="168298"/>
    <n v="1749784"/>
    <n v="34367"/>
    <n v="0"/>
    <n v="0"/>
    <m/>
    <n v="0"/>
    <n v="0"/>
    <n v="0"/>
    <m/>
    <m/>
    <d v="2021-02-12T00:00:00"/>
    <n v="1"/>
    <s v="O"/>
    <n v="1"/>
    <n v="30"/>
    <n v="304731"/>
    <m/>
    <m/>
    <m/>
    <m/>
    <m/>
    <m/>
    <n v="1"/>
    <n v="1"/>
    <m/>
    <m/>
    <n v="21304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444"/>
    <d v="2020-08-13T00:00:00"/>
    <d v="2022-08-15T00:00:00"/>
    <n v="15"/>
    <n v="1"/>
    <n v="6"/>
    <n v="30"/>
    <n v="2"/>
    <n v="21.02"/>
    <n v="23.168139"/>
    <n v="3000000"/>
    <n v="154186"/>
    <n v="2362847"/>
    <n v="60507"/>
    <n v="0"/>
    <n v="0"/>
    <m/>
    <n v="0"/>
    <n v="0"/>
    <n v="0"/>
    <m/>
    <m/>
    <d v="2021-02-26T00:00:00"/>
    <n v="1"/>
    <s v="O"/>
    <n v="1"/>
    <n v="30"/>
    <n v="112806"/>
    <m/>
    <m/>
    <m/>
    <m/>
    <m/>
    <m/>
    <n v="1"/>
    <n v="1"/>
    <n v="44056"/>
    <s v="A"/>
    <n v="886000"/>
    <s v="LINEA CONSUMO"/>
    <n v="1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112"/>
    <d v="2020-04-30T00:00:00"/>
    <d v="2022-05-10T00:00:00"/>
    <n v="20"/>
    <n v="1"/>
    <n v="9"/>
    <n v="30"/>
    <n v="2"/>
    <n v="20.91"/>
    <n v="23.035052"/>
    <n v="5000000"/>
    <n v="256707"/>
    <n v="3362944"/>
    <n v="87923"/>
    <n v="0"/>
    <n v="0"/>
    <m/>
    <n v="0"/>
    <n v="0"/>
    <n v="0"/>
    <m/>
    <m/>
    <d v="2021-03-18T00:00:00"/>
    <n v="1"/>
    <s v="O"/>
    <n v="1"/>
    <n v="30"/>
    <n v="198115"/>
    <m/>
    <m/>
    <m/>
    <m/>
    <m/>
    <m/>
    <n v="1"/>
    <n v="1"/>
    <m/>
    <m/>
    <n v="610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3"/>
    <n v="19779"/>
    <d v="2020-01-17T00:00:00"/>
    <d v="2023-01-30T00:00:00"/>
    <n v="0"/>
    <n v="1"/>
    <n v="13"/>
    <n v="30"/>
    <n v="2"/>
    <n v="20.98"/>
    <n v="23.119727999999999"/>
    <n v="11000000"/>
    <n v="414313"/>
    <n v="7791028"/>
    <n v="135923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n v="43847"/>
    <s v="A"/>
    <n v="2704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265"/>
    <d v="2021-01-29T00:00:00"/>
    <d v="2022-02-15T00:00:00"/>
    <n v="0"/>
    <n v="1"/>
    <n v="1"/>
    <n v="30"/>
    <n v="2"/>
    <n v="22.619997999999999"/>
    <n v="25.118919999999999"/>
    <n v="1200000"/>
    <n v="112672"/>
    <n v="1109948"/>
    <n v="7997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1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7676"/>
    <d v="2020-07-01T00:00:00"/>
    <d v="2021-07-02T00:00:00"/>
    <n v="28"/>
    <n v="1"/>
    <n v="7"/>
    <n v="30"/>
    <n v="2"/>
    <n v="20.97"/>
    <n v="23.107628999999999"/>
    <n v="3906921"/>
    <n v="363732"/>
    <n v="1654368"/>
    <n v="33251"/>
    <n v="0"/>
    <n v="0"/>
    <m/>
    <n v="0"/>
    <n v="0"/>
    <n v="0"/>
    <m/>
    <m/>
    <d v="2021-02-26T00:00:00"/>
    <n v="1"/>
    <s v="O"/>
    <n v="1"/>
    <n v="30"/>
    <n v="260847"/>
    <m/>
    <m/>
    <m/>
    <m/>
    <m/>
    <m/>
    <n v="1"/>
    <n v="1"/>
    <m/>
    <m/>
    <n v="1644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8037"/>
    <d v="2018-12-31T00:00:00"/>
    <d v="2024-01-14T00:00:00"/>
    <n v="16"/>
    <n v="1"/>
    <n v="25"/>
    <n v="30"/>
    <n v="2"/>
    <n v="20.92"/>
    <n v="23.047146000000001"/>
    <n v="8230000"/>
    <n v="222279"/>
    <n v="5746684"/>
    <n v="53520"/>
    <n v="0"/>
    <n v="0"/>
    <m/>
    <n v="0"/>
    <n v="0"/>
    <n v="0"/>
    <m/>
    <m/>
    <d v="2021-03-19T00:00:00"/>
    <n v="1"/>
    <s v="O"/>
    <n v="1"/>
    <n v="30"/>
    <n v="81054"/>
    <m/>
    <m/>
    <m/>
    <m/>
    <m/>
    <m/>
    <n v="1"/>
    <n v="1"/>
    <m/>
    <m/>
    <n v="10000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3"/>
    <n v="20341"/>
    <d v="2020-07-23T00:00:00"/>
    <d v="2023-08-10T00:00:00"/>
    <n v="20"/>
    <n v="1"/>
    <n v="6"/>
    <n v="30"/>
    <n v="2"/>
    <n v="21.02"/>
    <n v="23.168139"/>
    <n v="5000000"/>
    <n v="188427"/>
    <n v="4367814"/>
    <n v="128047"/>
    <n v="0"/>
    <n v="0"/>
    <m/>
    <n v="0"/>
    <n v="0"/>
    <n v="0"/>
    <m/>
    <m/>
    <d v="2021-03-25T00:00:00"/>
    <n v="1"/>
    <s v="O"/>
    <n v="1"/>
    <n v="30"/>
    <n v="111908"/>
    <m/>
    <m/>
    <m/>
    <m/>
    <m/>
    <m/>
    <n v="1"/>
    <n v="1"/>
    <n v="44035"/>
    <s v="A"/>
    <n v="8360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005"/>
    <d v="2019-07-22T00:00:00"/>
    <d v="2024-02-05T00:00:00"/>
    <n v="0"/>
    <n v="1"/>
    <n v="19"/>
    <n v="30"/>
    <n v="2"/>
    <n v="21.02"/>
    <n v="23.168139"/>
    <n v="29900000"/>
    <n v="860753"/>
    <n v="22379862"/>
    <n v="32661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290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9841"/>
    <d v="2020-01-30T00:00:00"/>
    <d v="2023-04-01T00:00:00"/>
    <n v="0"/>
    <n v="1"/>
    <n v="14"/>
    <n v="30"/>
    <n v="2"/>
    <n v="17.38"/>
    <n v="18.83353"/>
    <n v="18000000"/>
    <n v="619269"/>
    <n v="12448375"/>
    <n v="18030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169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492"/>
    <d v="2019-10-31T00:00:00"/>
    <d v="2022-08-10T00:00:00"/>
    <n v="0"/>
    <n v="1"/>
    <n v="16"/>
    <n v="30"/>
    <n v="2"/>
    <n v="23.33"/>
    <n v="25.993621999999998"/>
    <n v="9900000"/>
    <n v="409267"/>
    <n v="5829108"/>
    <n v="94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48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0171"/>
    <d v="2020-05-29T00:00:00"/>
    <d v="2022-06-15T00:00:00"/>
    <n v="0"/>
    <n v="1"/>
    <n v="9"/>
    <n v="30"/>
    <n v="2"/>
    <n v="21.02"/>
    <n v="23.168139"/>
    <n v="3000000"/>
    <n v="154186"/>
    <n v="2018494"/>
    <n v="1572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395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028"/>
    <d v="2019-07-25T00:00:00"/>
    <d v="2022-08-15T00:00:00"/>
    <n v="0"/>
    <n v="1"/>
    <n v="19"/>
    <n v="30"/>
    <n v="2"/>
    <n v="21.02"/>
    <n v="23.168139"/>
    <n v="10000000"/>
    <n v="376853"/>
    <n v="5453741"/>
    <n v="7004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609"/>
    <d v="2020-07-01T00:00:00"/>
    <d v="2022-11-10T00:00:00"/>
    <n v="0"/>
    <n v="1"/>
    <n v="8"/>
    <n v="30"/>
    <n v="2"/>
    <n v="23.28"/>
    <n v="25.931840999999999"/>
    <n v="4430466"/>
    <n v="206571"/>
    <n v="3397381"/>
    <n v="36733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609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21179"/>
    <d v="2021-01-13T00:00:00"/>
    <d v="2022-09-30T00:00:00"/>
    <n v="0"/>
    <n v="1"/>
    <n v="2"/>
    <n v="30"/>
    <n v="2"/>
    <n v="22.619997999999999"/>
    <n v="25.118919999999999"/>
    <n v="2500000"/>
    <n v="151200"/>
    <n v="2286820"/>
    <n v="287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53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664"/>
    <d v="2019-12-23T00:00:00"/>
    <d v="2022-01-16T00:00:00"/>
    <n v="0"/>
    <n v="1"/>
    <n v="15"/>
    <n v="30"/>
    <n v="2"/>
    <n v="23.35"/>
    <n v="26.018343000000002"/>
    <n v="3000000"/>
    <n v="157642"/>
    <n v="1228722"/>
    <n v="119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8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682"/>
    <d v="2020-10-08T00:00:00"/>
    <d v="2024-08-30T00:00:00"/>
    <n v="30"/>
    <n v="1"/>
    <n v="3"/>
    <n v="30"/>
    <n v="2"/>
    <n v="17.420000000000002"/>
    <n v="18.880393000000002"/>
    <n v="19900000"/>
    <n v="596026"/>
    <n v="18651541"/>
    <n v="270695"/>
    <n v="0"/>
    <n v="0"/>
    <m/>
    <n v="0"/>
    <n v="0"/>
    <n v="0"/>
    <m/>
    <m/>
    <d v="2021-03-23T00:00:00"/>
    <n v="1"/>
    <s v="O"/>
    <n v="1"/>
    <n v="30"/>
    <n v="332509"/>
    <m/>
    <m/>
    <m/>
    <m/>
    <m/>
    <m/>
    <n v="1"/>
    <n v="1"/>
    <m/>
    <m/>
    <n v="10120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8650"/>
    <d v="2019-05-08T00:00:00"/>
    <d v="2021-05-10T00:00:00"/>
    <n v="20"/>
    <n v="1"/>
    <n v="21"/>
    <n v="30"/>
    <n v="2"/>
    <n v="23.37"/>
    <n v="26.043067000000001"/>
    <n v="5300000"/>
    <n v="278553"/>
    <n v="804142"/>
    <n v="25481"/>
    <n v="0"/>
    <n v="0"/>
    <m/>
    <n v="0"/>
    <n v="0"/>
    <n v="0"/>
    <m/>
    <m/>
    <d v="2021-03-08T00:00:00"/>
    <n v="1"/>
    <s v="O"/>
    <n v="1"/>
    <n v="30"/>
    <n v="262898"/>
    <m/>
    <m/>
    <m/>
    <m/>
    <m/>
    <m/>
    <n v="1"/>
    <n v="1"/>
    <m/>
    <m/>
    <n v="17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691"/>
    <d v="2019-05-16T00:00:00"/>
    <d v="2021-04-05T00:00:00"/>
    <n v="0"/>
    <n v="1"/>
    <n v="21"/>
    <n v="30"/>
    <n v="2"/>
    <n v="23.37"/>
    <n v="26.043067000000001"/>
    <n v="3300000"/>
    <n v="185855"/>
    <n v="154918"/>
    <n v="7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97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852"/>
    <d v="2020-01-30T00:00:00"/>
    <d v="2024-08-10T00:00:00"/>
    <n v="0"/>
    <n v="1"/>
    <n v="14"/>
    <n v="30"/>
    <n v="2"/>
    <n v="17.38"/>
    <n v="18.83353"/>
    <n v="18000000"/>
    <n v="482794"/>
    <n v="14462135"/>
    <n v="13265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69000"/>
    <s v="LINEA CONSUMO"/>
    <n v="0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105"/>
    <n v="4"/>
    <n v="21366"/>
    <d v="2021-02-26T00:00:00"/>
    <d v="2024-07-15T00:00:00"/>
    <n v="0"/>
    <n v="1"/>
    <n v="0"/>
    <n v="30"/>
    <n v="2"/>
    <n v="22.619997999999999"/>
    <n v="25.118919999999999"/>
    <n v="10500000"/>
    <n v="376136"/>
    <n v="10500000"/>
    <n v="989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82000"/>
    <s v="LINEA CONSUMO"/>
    <n v="0"/>
    <n v="0"/>
    <n v="1"/>
    <s v="VARIOS  - -"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19601"/>
    <d v="2020-07-01T00:00:00"/>
    <d v="2023-05-10T00:00:00"/>
    <n v="20"/>
    <n v="1"/>
    <n v="7"/>
    <n v="30"/>
    <n v="2"/>
    <n v="17.28"/>
    <n v="18.716446000000001"/>
    <n v="14353611"/>
    <n v="536883"/>
    <n v="11939993"/>
    <n v="283962"/>
    <n v="0"/>
    <n v="0"/>
    <m/>
    <n v="0"/>
    <n v="0"/>
    <n v="0"/>
    <m/>
    <m/>
    <d v="2021-03-10T00:00:00"/>
    <n v="1"/>
    <s v="O"/>
    <n v="1"/>
    <n v="30"/>
    <n v="364961"/>
    <m/>
    <m/>
    <m/>
    <m/>
    <m/>
    <m/>
    <n v="1"/>
    <n v="1"/>
    <m/>
    <m/>
    <n v="243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18606"/>
    <d v="2019-04-30T00:00:00"/>
    <d v="2022-12-15T00:00:00"/>
    <n v="15"/>
    <n v="1"/>
    <n v="21"/>
    <n v="30"/>
    <n v="2"/>
    <n v="21.08"/>
    <n v="23.240787000000001"/>
    <n v="13000000"/>
    <n v="433275"/>
    <n v="7849853"/>
    <n v="205292"/>
    <n v="0"/>
    <n v="0"/>
    <m/>
    <n v="0"/>
    <n v="0"/>
    <n v="0"/>
    <m/>
    <m/>
    <d v="2021-02-27T00:00:00"/>
    <n v="1"/>
    <s v="O"/>
    <n v="1"/>
    <n v="30"/>
    <n v="295398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324"/>
    <d v="2021-02-17T00:00:00"/>
    <d v="2023-07-15T00:00:00"/>
    <n v="0"/>
    <n v="1"/>
    <n v="1"/>
    <n v="30"/>
    <n v="2"/>
    <n v="22.619997999999999"/>
    <n v="25.118919999999999"/>
    <n v="3300000"/>
    <n v="152765"/>
    <n v="3151148"/>
    <n v="25740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303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287"/>
    <d v="2019-02-27T00:00:00"/>
    <d v="2022-05-10T00:00:00"/>
    <n v="0"/>
    <n v="1"/>
    <n v="28"/>
    <n v="30"/>
    <n v="2"/>
    <n v="21.03"/>
    <n v="23.180243999999998"/>
    <n v="16000000"/>
    <n v="580247"/>
    <n v="5261395"/>
    <n v="6148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1758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435"/>
    <d v="2019-10-28T00:00:00"/>
    <d v="2022-08-15T00:00:00"/>
    <n v="0"/>
    <n v="1"/>
    <n v="16"/>
    <n v="30"/>
    <n v="2"/>
    <n v="20.93"/>
    <n v="23.059239999999999"/>
    <n v="29900000"/>
    <n v="1199357"/>
    <n v="17413584"/>
    <n v="19235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040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105"/>
    <n v="4"/>
    <n v="19335"/>
    <d v="2019-09-30T00:00:00"/>
    <d v="2022-04-01T00:00:00"/>
    <n v="0"/>
    <n v="1"/>
    <n v="17"/>
    <n v="30"/>
    <n v="2"/>
    <n v="20.94"/>
    <n v="23.071335999999999"/>
    <n v="5000000"/>
    <n v="215498"/>
    <n v="2485233"/>
    <n v="375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817447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550003119"/>
    <d v="2020-09-16T00:00:00"/>
    <d v="2022-01-17T00:00:00"/>
    <n v="0"/>
    <n v="1"/>
    <n v="6"/>
    <n v="30"/>
    <n v="2"/>
    <n v="23.432207999999999"/>
    <n v="26.12"/>
    <n v="2000000"/>
    <n v="147320"/>
    <n v="1321143"/>
    <n v="860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434553"/>
    <s v="LINEA CONSUMO"/>
    <n v="0"/>
    <n v="0"/>
    <m/>
    <m/>
    <n v="5"/>
    <m/>
    <m/>
    <m/>
    <m/>
    <n v="2"/>
    <n v="7"/>
    <n v="2"/>
    <d v="2021-03-31T00:00:00"/>
    <s v="A"/>
    <s v="Consumo"/>
    <x v="1"/>
    <x v="0"/>
  </r>
  <r>
    <s v="C"/>
    <s v="*"/>
    <n v="144205"/>
    <n v="4"/>
    <n v="20627"/>
    <d v="2020-09-24T00:00:00"/>
    <d v="2023-10-15T00:00:00"/>
    <n v="0"/>
    <n v="1"/>
    <n v="5"/>
    <n v="30"/>
    <n v="2"/>
    <n v="21.02"/>
    <n v="23.168139"/>
    <n v="11000000"/>
    <n v="414539"/>
    <n v="9851172"/>
    <n v="854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03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434"/>
    <d v="2020-07-01T00:00:00"/>
    <d v="2023-02-05T00:00:00"/>
    <n v="0"/>
    <n v="1"/>
    <n v="8"/>
    <n v="30"/>
    <n v="2"/>
    <n v="21.12"/>
    <n v="23.289241000000001"/>
    <n v="12665405"/>
    <n v="533600"/>
    <n v="10020195"/>
    <n v="1469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67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214"/>
    <d v="2020-06-12T00:00:00"/>
    <d v="2022-03-05T00:00:00"/>
    <n v="0"/>
    <n v="1"/>
    <n v="17"/>
    <n v="30"/>
    <n v="2"/>
    <n v="17.420000000000002"/>
    <n v="18.880393000000002"/>
    <n v="2100000"/>
    <n v="121734"/>
    <n v="317503"/>
    <n v="400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954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982"/>
    <d v="2020-11-27T00:00:00"/>
    <d v="2022-08-15T00:00:00"/>
    <n v="0"/>
    <n v="1"/>
    <n v="3"/>
    <n v="30"/>
    <n v="2"/>
    <n v="17.420000000000002"/>
    <n v="18.880393000000002"/>
    <n v="2000000"/>
    <n v="115937"/>
    <n v="1721417"/>
    <n v="2415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1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5083"/>
    <d v="2020-07-01T00:00:00"/>
    <d v="2021-09-26T00:00:00"/>
    <n v="0"/>
    <n v="1"/>
    <n v="7"/>
    <n v="30"/>
    <n v="2"/>
    <n v="22.14"/>
    <n v="24.530735"/>
    <n v="4638521"/>
    <n v="378984"/>
    <n v="2467457"/>
    <n v="4963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193283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9487"/>
    <d v="2020-07-01T00:00:00"/>
    <d v="2022-09-09T00:00:00"/>
    <n v="0"/>
    <n v="1"/>
    <n v="8"/>
    <n v="30"/>
    <n v="2"/>
    <n v="13.33"/>
    <n v="14.175330000000001"/>
    <n v="4425104"/>
    <n v="196893"/>
    <n v="3196218"/>
    <n v="2474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545717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8443"/>
    <d v="2020-07-01T00:00:00"/>
    <d v="2021-11-05T00:00:00"/>
    <n v="25"/>
    <n v="1"/>
    <n v="7"/>
    <n v="30"/>
    <n v="2"/>
    <n v="21.12"/>
    <n v="23.289241000000001"/>
    <n v="3781593"/>
    <n v="273248"/>
    <n v="2256074"/>
    <n v="57094"/>
    <n v="0"/>
    <n v="0"/>
    <m/>
    <n v="0"/>
    <n v="0"/>
    <n v="0"/>
    <m/>
    <m/>
    <d v="2021-03-17T00:00:00"/>
    <n v="1"/>
    <s v="O"/>
    <n v="1"/>
    <n v="30"/>
    <n v="233535"/>
    <m/>
    <m/>
    <m/>
    <m/>
    <m/>
    <m/>
    <n v="1"/>
    <n v="1"/>
    <m/>
    <m/>
    <n v="832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21024"/>
    <d v="2020-12-03T00:00:00"/>
    <d v="2022-01-15T00:00:00"/>
    <n v="0"/>
    <n v="1"/>
    <n v="3"/>
    <n v="30"/>
    <n v="2"/>
    <n v="11.42"/>
    <n v="12.037115999999999"/>
    <n v="1150000"/>
    <n v="94466"/>
    <n v="892590"/>
    <n v="76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60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14"/>
    <d v="2020-11-30T00:00:00"/>
    <d v="2022-02-01T00:00:00"/>
    <n v="0"/>
    <n v="1"/>
    <n v="3"/>
    <n v="30"/>
    <n v="2"/>
    <n v="11.42"/>
    <n v="12.037115999999999"/>
    <n v="1000000"/>
    <n v="76631"/>
    <n v="796735"/>
    <n v="7113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3335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466"/>
    <d v="2020-07-01T00:00:00"/>
    <d v="2022-12-09T00:00:00"/>
    <n v="0"/>
    <n v="1"/>
    <n v="8"/>
    <n v="30"/>
    <n v="2"/>
    <n v="13.33"/>
    <n v="14.175330000000001"/>
    <n v="6621999"/>
    <n v="268351"/>
    <n v="4978001"/>
    <n v="3317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166483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3"/>
    <n v="20500"/>
    <d v="2020-08-21T00:00:00"/>
    <d v="2023-10-21T00:00:00"/>
    <n v="0"/>
    <n v="1"/>
    <n v="7"/>
    <n v="30"/>
    <n v="2"/>
    <n v="21.02"/>
    <n v="23.168139"/>
    <n v="9800000"/>
    <n v="355350"/>
    <n v="8308425"/>
    <n v="3395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n v="44064"/>
    <s v="A"/>
    <n v="1946892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7245"/>
    <d v="2020-07-01T00:00:00"/>
    <d v="2024-03-15T00:00:00"/>
    <n v="15"/>
    <n v="1"/>
    <n v="7"/>
    <n v="30"/>
    <n v="2"/>
    <n v="20.150001"/>
    <n v="22.119140999999999"/>
    <n v="8340084"/>
    <n v="269632"/>
    <n v="7385970"/>
    <n v="183537"/>
    <n v="0"/>
    <n v="0"/>
    <m/>
    <n v="0"/>
    <n v="0"/>
    <n v="0"/>
    <m/>
    <m/>
    <d v="2021-03-31T00:00:00"/>
    <n v="1"/>
    <s v="O"/>
    <n v="1"/>
    <n v="30"/>
    <n v="145594"/>
    <m/>
    <m/>
    <m/>
    <m/>
    <m/>
    <m/>
    <n v="1"/>
    <n v="1"/>
    <m/>
    <m/>
    <n v="82132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9718"/>
    <d v="2020-07-01T00:00:00"/>
    <d v="2023-05-15T00:00:00"/>
    <n v="0"/>
    <n v="1"/>
    <n v="8"/>
    <n v="30"/>
    <n v="2"/>
    <n v="20.95"/>
    <n v="23.083431999999998"/>
    <n v="9472888"/>
    <n v="371793"/>
    <n v="7717088"/>
    <n v="6730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924700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20445"/>
    <d v="2020-08-13T00:00:00"/>
    <d v="2023-12-30T00:00:00"/>
    <n v="30"/>
    <n v="1"/>
    <n v="5"/>
    <n v="30"/>
    <n v="2"/>
    <n v="19.32"/>
    <n v="21.126010999999998"/>
    <n v="5000000"/>
    <n v="170510"/>
    <n v="4528153"/>
    <n v="124260"/>
    <n v="0"/>
    <n v="0"/>
    <m/>
    <n v="0"/>
    <n v="0"/>
    <n v="0"/>
    <m/>
    <m/>
    <d v="2021-02-09T00:00:00"/>
    <n v="1"/>
    <s v="O"/>
    <n v="1"/>
    <n v="30"/>
    <n v="189500"/>
    <m/>
    <m/>
    <m/>
    <m/>
    <m/>
    <m/>
    <n v="1"/>
    <n v="1"/>
    <m/>
    <m/>
    <n v="855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284"/>
    <d v="2020-06-30T00:00:00"/>
    <d v="2022-06-30T00:00:00"/>
    <n v="0"/>
    <n v="1"/>
    <n v="9"/>
    <n v="30"/>
    <n v="2"/>
    <n v="23.42"/>
    <n v="26.104899"/>
    <n v="4500000"/>
    <n v="236619"/>
    <n v="3012715"/>
    <n v="3332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581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583"/>
    <d v="2020-07-01T00:00:00"/>
    <d v="2024-02-15T00:00:00"/>
    <n v="0"/>
    <n v="1"/>
    <n v="8"/>
    <n v="30"/>
    <n v="2"/>
    <n v="20.88"/>
    <n v="22.998778999999999"/>
    <n v="23879820"/>
    <n v="793368"/>
    <n v="20601486"/>
    <n v="2389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6849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3"/>
    <n v="21228"/>
    <d v="2021-01-21T00:00:00"/>
    <d v="2023-01-30T00:00:00"/>
    <n v="0"/>
    <n v="1"/>
    <n v="2"/>
    <n v="30"/>
    <n v="2"/>
    <n v="21.02"/>
    <n v="23.168139"/>
    <n v="6000000"/>
    <n v="308373"/>
    <n v="55876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n v="44217"/>
    <s v="A"/>
    <n v="714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745"/>
    <d v="2020-01-02T00:00:00"/>
    <d v="2022-01-15T00:00:00"/>
    <n v="0"/>
    <n v="1"/>
    <n v="14"/>
    <n v="30"/>
    <n v="2"/>
    <n v="23.35"/>
    <n v="26.018343000000002"/>
    <n v="3000000"/>
    <n v="157642"/>
    <n v="1418915"/>
    <n v="138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398"/>
    <d v="2020-07-01T00:00:00"/>
    <d v="2022-09-05T00:00:00"/>
    <n v="0"/>
    <n v="1"/>
    <n v="8"/>
    <n v="30"/>
    <n v="2"/>
    <n v="17.52"/>
    <n v="18.997626"/>
    <n v="13588615"/>
    <n v="631858"/>
    <n v="9938431"/>
    <n v="119549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3344363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3"/>
    <n v="20025"/>
    <d v="2020-07-01T00:00:00"/>
    <d v="2026-06-15T00:00:00"/>
    <n v="0"/>
    <n v="1"/>
    <n v="7"/>
    <n v="30"/>
    <n v="2"/>
    <n v="20.92"/>
    <n v="23.047146000000001"/>
    <n v="29689033"/>
    <n v="732224"/>
    <n v="28105612"/>
    <n v="55416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4013"/>
    <s v="A"/>
    <n v="0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442"/>
    <d v="2020-08-12T00:00:00"/>
    <d v="2023-08-30T00:00:00"/>
    <n v="0"/>
    <n v="1"/>
    <n v="7"/>
    <n v="30"/>
    <n v="2"/>
    <n v="11.42"/>
    <n v="12.037115999999999"/>
    <n v="6500000"/>
    <n v="214097"/>
    <n v="5392447"/>
    <n v="855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6506122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917"/>
    <d v="2019-07-09T00:00:00"/>
    <d v="2021-10-14T00:00:00"/>
    <n v="0"/>
    <n v="1"/>
    <n v="20"/>
    <n v="30"/>
    <n v="2"/>
    <n v="11.42"/>
    <n v="12.037115999999999"/>
    <n v="6850000"/>
    <n v="288891"/>
    <n v="1935529"/>
    <n v="1289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389674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962"/>
    <d v="2020-02-27T00:00:00"/>
    <d v="2022-02-28T00:00:00"/>
    <n v="0"/>
    <n v="1"/>
    <n v="13"/>
    <n v="30"/>
    <n v="2"/>
    <n v="21.07"/>
    <n v="23.228676"/>
    <n v="3000000"/>
    <n v="154260"/>
    <n v="1481917"/>
    <n v="1820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983499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195"/>
    <d v="2020-06-09T00:00:00"/>
    <d v="2024-06-09T00:00:00"/>
    <n v="0"/>
    <n v="1"/>
    <n v="9"/>
    <n v="30"/>
    <n v="2"/>
    <n v="21.02"/>
    <n v="23.168139"/>
    <n v="29900000"/>
    <n v="926196"/>
    <n v="26005201"/>
    <n v="31886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n v="43991"/>
    <s v="A"/>
    <n v="2241400"/>
    <s v="LINEA CONSUMO"/>
    <n v="1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1205"/>
    <n v="4"/>
    <n v="21424"/>
    <d v="2021-03-08T00:00:00"/>
    <d v="2031-03-08T00:00:00"/>
    <n v="0"/>
    <n v="1"/>
    <n v="0"/>
    <n v="30"/>
    <n v="2"/>
    <n v="19.529997999999999"/>
    <n v="21.376580000000001"/>
    <n v="120000000"/>
    <n v="2281797"/>
    <n v="120000000"/>
    <n v="1432200"/>
    <n v="0"/>
    <n v="120000000"/>
    <m/>
    <n v="0"/>
    <n v="0"/>
    <n v="0"/>
    <m/>
    <m/>
    <d v="2021-03-08T00:00:00"/>
    <n v="2"/>
    <s v="O"/>
    <n v="1"/>
    <n v="30"/>
    <n v="0"/>
    <m/>
    <m/>
    <m/>
    <m/>
    <m/>
    <m/>
    <n v="1"/>
    <n v="1"/>
    <m/>
    <m/>
    <n v="12177684"/>
    <s v="LINEA CONSUMO"/>
    <n v="0"/>
    <n v="0"/>
    <m/>
    <m/>
    <n v="5"/>
    <m/>
    <m/>
    <m/>
    <m/>
    <n v="1"/>
    <n v="7"/>
    <n v="2"/>
    <d v="2021-03-31T00:00:00"/>
    <s v="A"/>
    <s v="Consumo"/>
    <x v="6"/>
    <x v="0"/>
  </r>
  <r>
    <s v="C"/>
    <s v="*"/>
    <n v="144205"/>
    <n v="4"/>
    <n v="21130"/>
    <d v="2020-12-29T00:00:00"/>
    <d v="2024-05-03T00:00:00"/>
    <n v="0"/>
    <n v="1"/>
    <n v="3"/>
    <n v="30"/>
    <n v="2"/>
    <n v="19.32"/>
    <n v="21.126010999999998"/>
    <n v="5000000"/>
    <n v="170510"/>
    <n v="4714343"/>
    <n v="253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66159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241"/>
    <d v="2021-01-25T00:00:00"/>
    <d v="2022-05-30T00:00:00"/>
    <n v="0"/>
    <n v="1"/>
    <n v="3"/>
    <n v="30"/>
    <n v="2"/>
    <n v="11.420004"/>
    <n v="12.03712"/>
    <n v="1800000"/>
    <n v="121816"/>
    <n v="1465454"/>
    <n v="46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486841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974"/>
    <d v="2020-07-01T00:00:00"/>
    <d v="2023-12-15T00:00:00"/>
    <n v="0"/>
    <n v="1"/>
    <n v="9"/>
    <n v="30"/>
    <n v="2"/>
    <n v="23.42"/>
    <n v="26.104899"/>
    <n v="26629611"/>
    <n v="949649"/>
    <n v="22085417"/>
    <n v="2155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96400"/>
    <s v="LINEA CONSUMO"/>
    <n v="0"/>
    <n v="0"/>
    <m/>
    <m/>
    <n v="1"/>
    <n v="2"/>
    <n v="44013"/>
    <s v="A"/>
    <m/>
    <n v="1"/>
    <n v="7"/>
    <n v="2"/>
    <d v="2021-03-31T00:00:00"/>
    <s v="A"/>
    <s v="Consumo"/>
    <x v="5"/>
    <x v="0"/>
  </r>
  <r>
    <s v="C"/>
    <s v="*"/>
    <n v="144205"/>
    <n v="4"/>
    <n v="20789"/>
    <d v="2020-10-22T00:00:00"/>
    <d v="2022-02-05T00:00:00"/>
    <n v="0"/>
    <n v="1"/>
    <n v="5"/>
    <n v="30"/>
    <n v="2"/>
    <n v="11.42"/>
    <n v="12.037115999999999"/>
    <n v="1748000"/>
    <n v="125601"/>
    <n v="118809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97148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8949"/>
    <d v="2020-07-01T00:00:00"/>
    <d v="2022-09-10T00:00:00"/>
    <n v="0"/>
    <n v="1"/>
    <n v="8"/>
    <n v="30"/>
    <n v="2"/>
    <n v="17.420000000000002"/>
    <n v="18.880393000000002"/>
    <n v="6176382"/>
    <n v="286897"/>
    <n v="4514342"/>
    <n v="43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06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7668"/>
    <d v="2018-10-24T00:00:00"/>
    <d v="2021-07-10T00:00:00"/>
    <n v="0"/>
    <n v="1"/>
    <n v="28"/>
    <n v="30"/>
    <n v="2"/>
    <n v="11.37"/>
    <n v="11.981638"/>
    <n v="11000000"/>
    <n v="400106"/>
    <n v="1563204"/>
    <n v="98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11425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1060"/>
    <d v="2020-12-14T00:00:00"/>
    <d v="2022-06-30T00:00:00"/>
    <n v="0"/>
    <n v="1"/>
    <n v="2"/>
    <n v="30"/>
    <n v="2"/>
    <n v="21.02"/>
    <n v="23.168139"/>
    <n v="2000000"/>
    <n v="130509"/>
    <n v="1807376"/>
    <n v="3124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120641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9517"/>
    <d v="2019-11-15T00:00:00"/>
    <d v="2022-09-10T00:00:00"/>
    <n v="0"/>
    <n v="1"/>
    <n v="16"/>
    <n v="30"/>
    <n v="2"/>
    <n v="20.88"/>
    <n v="22.998778999999999"/>
    <n v="8000000"/>
    <n v="320695"/>
    <n v="4458250"/>
    <n v="6982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6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9556"/>
    <d v="2019-11-26T00:00:00"/>
    <d v="2021-12-15T00:00:00"/>
    <n v="0"/>
    <n v="1"/>
    <n v="20"/>
    <n v="30"/>
    <n v="2"/>
    <n v="11.28"/>
    <n v="11.881841"/>
    <n v="2000000"/>
    <n v="93476"/>
    <n v="309505"/>
    <n v="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538809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7865"/>
    <d v="2020-07-01T00:00:00"/>
    <d v="2022-05-05T00:00:00"/>
    <n v="25"/>
    <n v="1"/>
    <n v="7"/>
    <n v="30"/>
    <n v="2"/>
    <n v="20.9"/>
    <n v="23.022960000000001"/>
    <n v="11469903"/>
    <n v="632079"/>
    <n v="7999466"/>
    <n v="113100"/>
    <n v="0"/>
    <n v="0"/>
    <m/>
    <n v="0"/>
    <n v="0"/>
    <n v="0"/>
    <m/>
    <m/>
    <d v="2021-03-31T00:00:00"/>
    <n v="1"/>
    <s v="O"/>
    <n v="1"/>
    <n v="30"/>
    <n v="206378"/>
    <m/>
    <m/>
    <m/>
    <m/>
    <m/>
    <m/>
    <n v="1"/>
    <n v="1"/>
    <m/>
    <m/>
    <n v="578000"/>
    <s v="LINEA CONSUMO"/>
    <n v="0"/>
    <n v="2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7159"/>
    <d v="2018-07-19T00:00:00"/>
    <d v="2021-08-05T00:00:00"/>
    <n v="0"/>
    <n v="1"/>
    <n v="31"/>
    <n v="30"/>
    <n v="2"/>
    <n v="22.550001000000002"/>
    <n v="25.032988"/>
    <n v="15000000"/>
    <n v="577134"/>
    <n v="2696825"/>
    <n v="472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75028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1030"/>
    <d v="2020-12-04T00:00:00"/>
    <d v="2024-12-05T00:00:00"/>
    <n v="0"/>
    <n v="1"/>
    <n v="3"/>
    <n v="30"/>
    <n v="2"/>
    <n v="11.42"/>
    <n v="12.037115999999999"/>
    <n v="10000000"/>
    <n v="260500"/>
    <n v="9489719"/>
    <n v="8428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677818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982"/>
    <d v="2020-07-01T00:00:00"/>
    <d v="2022-12-05T00:00:00"/>
    <n v="0"/>
    <n v="1"/>
    <n v="8"/>
    <n v="30"/>
    <n v="2"/>
    <n v="23.42"/>
    <n v="26.104899"/>
    <n v="2567491"/>
    <n v="116778"/>
    <n v="1993659"/>
    <n v="3372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40000"/>
    <s v="LINEA CONSUMO"/>
    <n v="0"/>
    <n v="0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05"/>
    <n v="4"/>
    <n v="17315"/>
    <d v="2020-07-01T00:00:00"/>
    <d v="2022-02-16T00:00:00"/>
    <n v="0"/>
    <n v="1"/>
    <n v="8"/>
    <n v="30"/>
    <n v="2"/>
    <n v="20.05"/>
    <n v="21.999092000000001"/>
    <n v="10781203"/>
    <n v="666945"/>
    <n v="6612685"/>
    <n v="7734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081915"/>
    <s v="LINEA CONSUMO"/>
    <n v="0"/>
    <n v="0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05"/>
    <n v="4"/>
    <n v="18329"/>
    <d v="2020-07-01T00:00:00"/>
    <d v="2022-02-15T00:00:00"/>
    <n v="0"/>
    <n v="1"/>
    <n v="8"/>
    <n v="30"/>
    <n v="2"/>
    <n v="17.52"/>
    <n v="18.997626"/>
    <n v="6634684"/>
    <n v="402390"/>
    <n v="4061881"/>
    <n v="2893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278829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9081"/>
    <d v="2019-08-14T00:00:00"/>
    <d v="2022-09-02T00:00:00"/>
    <n v="0"/>
    <n v="1"/>
    <n v="18"/>
    <n v="30"/>
    <n v="2"/>
    <n v="11.41"/>
    <n v="12.026018000000001"/>
    <n v="5198000"/>
    <n v="171187"/>
    <n v="2806005"/>
    <n v="248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6395748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18296"/>
    <d v="2019-02-28T00:00:00"/>
    <d v="2022-03-05T00:00:00"/>
    <n v="0"/>
    <n v="1"/>
    <n v="24"/>
    <n v="30"/>
    <n v="2"/>
    <n v="21.03"/>
    <n v="23.180243999999998"/>
    <n v="9500000"/>
    <n v="358059"/>
    <n v="3726302"/>
    <n v="4136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107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1205"/>
    <n v="4"/>
    <n v="16074"/>
    <d v="2020-07-01T00:00:00"/>
    <d v="2028-06-05T00:00:00"/>
    <n v="0"/>
    <n v="1"/>
    <n v="8"/>
    <n v="30"/>
    <n v="2"/>
    <n v="12.000000999999999"/>
    <n v="12.682504"/>
    <n v="102049365"/>
    <n v="1669028"/>
    <n v="96674850"/>
    <n v="805625"/>
    <n v="0"/>
    <n v="116836277"/>
    <m/>
    <n v="0"/>
    <n v="0"/>
    <n v="0"/>
    <m/>
    <m/>
    <d v="2021-03-05T00:00:00"/>
    <n v="2"/>
    <s v="O"/>
    <n v="1"/>
    <n v="30"/>
    <n v="0"/>
    <m/>
    <m/>
    <m/>
    <m/>
    <m/>
    <m/>
    <n v="1"/>
    <n v="1"/>
    <m/>
    <m/>
    <n v="593252"/>
    <s v="LINEA CONSUMO"/>
    <n v="0"/>
    <n v="0"/>
    <m/>
    <m/>
    <n v="1"/>
    <n v="2"/>
    <n v="44013"/>
    <s v="A"/>
    <m/>
    <n v="1"/>
    <n v="7"/>
    <n v="2"/>
    <d v="2021-03-31T00:00:00"/>
    <s v="A"/>
    <s v="Consumo"/>
    <x v="6"/>
    <x v="0"/>
  </r>
  <r>
    <s v="C"/>
    <s v="*"/>
    <n v="144205"/>
    <n v="4"/>
    <n v="21288"/>
    <d v="2021-02-12T00:00:00"/>
    <d v="2024-02-28T00:00:00"/>
    <n v="0"/>
    <n v="1"/>
    <n v="1"/>
    <n v="30"/>
    <n v="2"/>
    <n v="21.02"/>
    <n v="23.168139"/>
    <n v="25000000"/>
    <n v="942133"/>
    <n v="24436522"/>
    <n v="570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688172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17550"/>
    <d v="2018-10-03T00:00:00"/>
    <d v="2022-10-03T00:00:00"/>
    <n v="27"/>
    <n v="1"/>
    <n v="28"/>
    <n v="30"/>
    <n v="2"/>
    <n v="22.37"/>
    <n v="24.812258"/>
    <n v="29900000"/>
    <n v="948048"/>
    <n v="15200413"/>
    <n v="252531"/>
    <n v="0"/>
    <n v="0"/>
    <m/>
    <n v="0"/>
    <n v="0"/>
    <n v="0"/>
    <m/>
    <m/>
    <d v="2021-03-31T00:00:00"/>
    <n v="1"/>
    <s v="O"/>
    <n v="1"/>
    <n v="30"/>
    <n v="148572"/>
    <m/>
    <m/>
    <m/>
    <m/>
    <m/>
    <m/>
    <n v="1"/>
    <n v="1"/>
    <m/>
    <m/>
    <n v="221040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19753"/>
    <d v="2020-01-10T00:00:00"/>
    <d v="2023-01-30T00:00:00"/>
    <n v="0"/>
    <n v="1"/>
    <n v="14"/>
    <n v="30"/>
    <n v="2"/>
    <n v="20.98"/>
    <n v="23.119727999999999"/>
    <n v="5000000"/>
    <n v="188324"/>
    <n v="3329909"/>
    <n v="2717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9000"/>
    <s v="LINEA CONSUMO"/>
    <n v="0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491"/>
    <d v="2020-08-21T00:00:00"/>
    <d v="2023-10-30T00:00:00"/>
    <n v="0"/>
    <n v="1"/>
    <n v="7"/>
    <n v="30"/>
    <n v="2"/>
    <n v="21.02"/>
    <n v="23.168139"/>
    <n v="10000000"/>
    <n v="362602"/>
    <n v="86147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05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9667"/>
    <d v="2020-07-01T00:00:00"/>
    <d v="2022-05-05T00:00:00"/>
    <n v="0"/>
    <n v="1"/>
    <n v="8"/>
    <n v="30"/>
    <n v="2"/>
    <n v="17.350000000000001"/>
    <n v="18.798393999999998"/>
    <n v="4467054"/>
    <n v="238502"/>
    <n v="2975495"/>
    <n v="415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726000"/>
    <s v="LINEA CONSUMO"/>
    <n v="0"/>
    <n v="0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05"/>
    <n v="4"/>
    <n v="16421"/>
    <d v="2018-02-19T00:00:00"/>
    <d v="2021-07-05T00:00:00"/>
    <n v="0"/>
    <n v="1"/>
    <n v="37"/>
    <n v="30"/>
    <n v="2"/>
    <n v="20.8"/>
    <n v="22.902097999999999"/>
    <n v="20000000"/>
    <n v="697358"/>
    <n v="19197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43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105"/>
    <n v="4"/>
    <n v="20414"/>
    <d v="2020-07-31T00:00:00"/>
    <d v="2023-08-15T00:00:00"/>
    <n v="0"/>
    <n v="1"/>
    <n v="7"/>
    <n v="30"/>
    <n v="2"/>
    <n v="21.02"/>
    <n v="23.168139"/>
    <n v="5500000"/>
    <n v="207269"/>
    <n v="4681227"/>
    <n v="409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18000"/>
    <s v="LINEA CONSUMO"/>
    <n v="0"/>
    <n v="0"/>
    <n v="890806974"/>
    <s v="COOPROCAL"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12"/>
    <d v="2020-07-13T00:00:00"/>
    <d v="2022-03-30T00:00:00"/>
    <n v="0"/>
    <n v="1"/>
    <n v="11"/>
    <n v="30"/>
    <n v="2"/>
    <n v="17.420000000000002"/>
    <n v="18.880393000000002"/>
    <n v="2500000"/>
    <n v="144921"/>
    <n v="1208631"/>
    <n v="33345"/>
    <n v="0"/>
    <n v="0"/>
    <m/>
    <n v="0"/>
    <n v="0"/>
    <n v="0"/>
    <m/>
    <m/>
    <d v="2021-02-03T00:00:00"/>
    <n v="1"/>
    <s v="O"/>
    <n v="1"/>
    <n v="30"/>
    <n v="0"/>
    <m/>
    <m/>
    <m/>
    <m/>
    <m/>
    <m/>
    <n v="1"/>
    <n v="1"/>
    <m/>
    <m/>
    <n v="671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66"/>
    <d v="2020-10-21T00:00:00"/>
    <d v="2024-10-30T00:00:00"/>
    <n v="0"/>
    <n v="1"/>
    <n v="5"/>
    <n v="30"/>
    <n v="2"/>
    <n v="11.42"/>
    <n v="12.037115999999999"/>
    <n v="2488000"/>
    <n v="64812"/>
    <n v="22776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9352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71"/>
    <d v="2020-10-21T00:00:00"/>
    <d v="2024-11-21T00:00:00"/>
    <n v="9"/>
    <n v="1"/>
    <n v="2"/>
    <n v="30"/>
    <n v="2"/>
    <n v="20.880009000000001"/>
    <n v="22.99879"/>
    <n v="22594649"/>
    <n v="689058"/>
    <n v="21997008"/>
    <n v="113229"/>
    <n v="0"/>
    <n v="0"/>
    <m/>
    <n v="0"/>
    <n v="0"/>
    <n v="0"/>
    <m/>
    <m/>
    <d v="2021-03-30T00:00:00"/>
    <n v="1"/>
    <s v="O"/>
    <n v="1"/>
    <n v="30"/>
    <n v="934292"/>
    <m/>
    <m/>
    <m/>
    <m/>
    <m/>
    <m/>
    <n v="1"/>
    <n v="1"/>
    <m/>
    <m/>
    <n v="2408148"/>
    <s v="LINEA CONSUMO"/>
    <n v="0"/>
    <n v="0"/>
    <m/>
    <m/>
    <n v="5"/>
    <m/>
    <m/>
    <m/>
    <m/>
    <n v="1"/>
    <n v="7"/>
    <n v="1"/>
    <d v="2021-03-31T00:00:00"/>
    <s v="A"/>
    <s v="Consumo"/>
    <x v="5"/>
    <x v="0"/>
  </r>
  <r>
    <s v="C"/>
    <s v="*"/>
    <n v="144205"/>
    <n v="4"/>
    <n v="19561"/>
    <d v="2019-11-27T00:00:00"/>
    <d v="2022-07-10T00:00:00"/>
    <n v="0"/>
    <n v="1"/>
    <n v="15"/>
    <n v="30"/>
    <n v="2"/>
    <n v="23.28"/>
    <n v="25.931840999999999"/>
    <n v="10000000"/>
    <n v="432273"/>
    <n v="5890430"/>
    <n v="7237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973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21053"/>
    <d v="2020-12-11T00:00:00"/>
    <d v="2025-06-30T00:00:00"/>
    <n v="0"/>
    <n v="1"/>
    <n v="4"/>
    <n v="30"/>
    <n v="2"/>
    <n v="21.02"/>
    <n v="23.168139"/>
    <n v="19900000"/>
    <n v="572876"/>
    <n v="18812095"/>
    <n v="360641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375765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05"/>
    <n v="4"/>
    <n v="21471"/>
    <d v="2021-03-24T00:00:00"/>
    <d v="2022-03-30T00:00:00"/>
    <n v="0"/>
    <n v="1"/>
    <n v="0"/>
    <n v="30"/>
    <n v="2"/>
    <n v="11.420004"/>
    <n v="12.03712"/>
    <n v="1480000"/>
    <n v="131095"/>
    <n v="148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823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17861"/>
    <d v="2020-07-01T00:00:00"/>
    <d v="2023-02-03T00:00:00"/>
    <n v="0"/>
    <n v="1"/>
    <n v="10"/>
    <n v="30"/>
    <n v="2"/>
    <n v="17.3"/>
    <n v="18.739854000000001"/>
    <n v="18028023"/>
    <n v="725262"/>
    <n v="127435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118000"/>
    <s v="LINEA CONSUMO"/>
    <n v="0"/>
    <n v="0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05"/>
    <n v="4"/>
    <n v="20516"/>
    <d v="2020-08-28T00:00:00"/>
    <d v="2022-03-15T00:00:00"/>
    <n v="0"/>
    <n v="1"/>
    <n v="7"/>
    <n v="30"/>
    <n v="2"/>
    <n v="11.42"/>
    <n v="12.037115999999999"/>
    <n v="1700000"/>
    <n v="103212"/>
    <n v="1055458"/>
    <n v="5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1006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4"/>
    <n v="20715"/>
    <d v="2020-10-14T00:00:00"/>
    <d v="2024-05-14T00:00:00"/>
    <n v="0"/>
    <n v="1"/>
    <n v="3"/>
    <n v="30"/>
    <n v="2"/>
    <n v="20.88"/>
    <n v="22.998778999999999"/>
    <n v="13747893"/>
    <n v="456751"/>
    <n v="13083858"/>
    <n v="121316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23994"/>
    <s v="LINEA CONSUMO"/>
    <n v="0"/>
    <n v="0"/>
    <m/>
    <m/>
    <n v="5"/>
    <m/>
    <m/>
    <m/>
    <m/>
    <n v="1"/>
    <n v="7"/>
    <n v="1"/>
    <d v="2021-03-31T00:00:00"/>
    <s v="A"/>
    <s v="Consumo"/>
    <x v="4"/>
    <x v="0"/>
  </r>
  <r>
    <s v="C"/>
    <s v="*"/>
    <n v="141205"/>
    <n v="4"/>
    <n v="21444"/>
    <d v="2021-03-16T00:00:00"/>
    <d v="2030-03-16T00:00:00"/>
    <n v="0"/>
    <n v="1"/>
    <n v="0"/>
    <n v="30"/>
    <n v="2"/>
    <n v="19.529997999999999"/>
    <n v="21.376580000000001"/>
    <n v="60000000"/>
    <n v="1183491"/>
    <n v="60000000"/>
    <n v="455700"/>
    <n v="0"/>
    <n v="60000000"/>
    <m/>
    <n v="0"/>
    <n v="0"/>
    <n v="0"/>
    <m/>
    <m/>
    <d v="2021-03-16T00:00:00"/>
    <n v="3"/>
    <s v="O"/>
    <n v="1"/>
    <n v="30"/>
    <n v="0"/>
    <m/>
    <m/>
    <m/>
    <m/>
    <m/>
    <m/>
    <n v="1"/>
    <n v="1"/>
    <m/>
    <m/>
    <n v="210000"/>
    <s v="LINEA CONSUMO"/>
    <n v="0"/>
    <n v="0"/>
    <m/>
    <m/>
    <n v="5"/>
    <m/>
    <m/>
    <m/>
    <m/>
    <n v="1"/>
    <n v="7"/>
    <n v="2"/>
    <d v="2021-03-31T00:00:00"/>
    <s v="A"/>
    <s v="Consumo"/>
    <x v="5"/>
    <x v="0"/>
  </r>
  <r>
    <s v="C"/>
    <s v="*"/>
    <n v="144205"/>
    <n v="4"/>
    <n v="20735"/>
    <d v="2020-10-15T00:00:00"/>
    <d v="2021-12-15T00:00:00"/>
    <n v="0"/>
    <n v="1"/>
    <n v="3"/>
    <n v="30"/>
    <n v="2"/>
    <n v="22.14"/>
    <n v="24.530735"/>
    <n v="11492213"/>
    <n v="938955"/>
    <n v="9270959"/>
    <n v="854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57900"/>
    <s v="LINEA CONSUMO"/>
    <n v="0"/>
    <n v="0"/>
    <m/>
    <m/>
    <n v="5"/>
    <m/>
    <m/>
    <m/>
    <m/>
    <n v="1"/>
    <n v="7"/>
    <n v="1"/>
    <d v="2021-03-31T00:00:00"/>
    <s v="A"/>
    <s v="Consumo"/>
    <x v="2"/>
    <x v="0"/>
  </r>
  <r>
    <s v="C"/>
    <s v="*"/>
    <n v="144205"/>
    <n v="4"/>
    <n v="19725"/>
    <d v="2019-12-30T00:00:00"/>
    <d v="2023-01-15T00:00:00"/>
    <n v="0"/>
    <n v="1"/>
    <n v="14"/>
    <n v="30"/>
    <n v="2"/>
    <n v="23.35"/>
    <n v="26.018343000000002"/>
    <n v="10000000"/>
    <n v="388924"/>
    <n v="6877302"/>
    <n v="8029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932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818"/>
    <d v="2019-06-13T00:00:00"/>
    <d v="2021-12-15T00:00:00"/>
    <n v="15"/>
    <n v="1"/>
    <n v="20"/>
    <n v="30"/>
    <n v="2"/>
    <n v="11.39"/>
    <n v="12.003826"/>
    <n v="6170000"/>
    <n v="237304"/>
    <n v="2109360"/>
    <n v="19703"/>
    <n v="0"/>
    <n v="0"/>
    <m/>
    <n v="0"/>
    <n v="0"/>
    <n v="0"/>
    <m/>
    <m/>
    <d v="2021-03-01T00:00:00"/>
    <n v="1"/>
    <s v="O"/>
    <n v="1"/>
    <n v="30"/>
    <n v="71553"/>
    <m/>
    <m/>
    <m/>
    <m/>
    <m/>
    <m/>
    <n v="1"/>
    <n v="1"/>
    <m/>
    <m/>
    <n v="6179065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159"/>
    <d v="2020-05-29T00:00:00"/>
    <d v="2023-09-29T00:00:00"/>
    <n v="0"/>
    <n v="1"/>
    <n v="10"/>
    <n v="30"/>
    <n v="2"/>
    <n v="19.320074000000002"/>
    <n v="21.126100000000001"/>
    <n v="5000000"/>
    <n v="170511"/>
    <n v="4020528"/>
    <n v="86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n v="43980"/>
    <s v="A"/>
    <n v="2175200"/>
    <s v="LINEA CONSUMO"/>
    <n v="1"/>
    <n v="0"/>
    <m/>
    <m/>
    <n v="5"/>
    <m/>
    <m/>
    <m/>
    <m/>
    <n v="1"/>
    <n v="7"/>
    <n v="2"/>
    <d v="2021-03-31T00:00:00"/>
    <s v="A"/>
    <s v="Consumo"/>
    <x v="0"/>
    <x v="0"/>
  </r>
  <r>
    <s v="C"/>
    <s v="*"/>
    <n v="144205"/>
    <n v="4"/>
    <n v="20379"/>
    <d v="2020-07-28T00:00:00"/>
    <d v="2022-04-15T00:00:00"/>
    <n v="0"/>
    <n v="1"/>
    <n v="7"/>
    <n v="30"/>
    <n v="2"/>
    <n v="21.02"/>
    <n v="23.168139"/>
    <n v="2500000"/>
    <n v="149252"/>
    <n v="1721832"/>
    <n v="13413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92000"/>
    <s v="LINEA CONSUMO"/>
    <n v="0"/>
    <n v="0"/>
    <m/>
    <m/>
    <n v="5"/>
    <m/>
    <m/>
    <m/>
    <m/>
    <n v="1"/>
    <n v="7"/>
    <n v="2"/>
    <d v="2021-03-31T00:00:00"/>
    <s v="A"/>
    <s v="Consumo"/>
    <x v="1"/>
    <x v="0"/>
  </r>
  <r>
    <s v="C"/>
    <s v="*"/>
    <n v="144205"/>
    <n v="3"/>
    <n v="20079"/>
    <d v="2020-03-20T00:00:00"/>
    <d v="2023-08-05T00:00:00"/>
    <n v="0"/>
    <n v="1"/>
    <n v="11"/>
    <n v="30"/>
    <n v="2"/>
    <n v="17.32"/>
    <n v="18.763266999999999"/>
    <n v="16000000"/>
    <n v="529318"/>
    <n v="12438846"/>
    <n v="17353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n v="43910"/>
    <s v="A"/>
    <n v="2384900"/>
    <s v="LINEA CONSUMO"/>
    <n v="1"/>
    <n v="0"/>
    <m/>
    <m/>
    <n v="5"/>
    <m/>
    <m/>
    <m/>
    <m/>
    <n v="1"/>
    <n v="7"/>
    <n v="2"/>
    <d v="2021-03-31T00:00:00"/>
    <s v="A"/>
    <s v="Consumo"/>
    <x v="4"/>
    <x v="0"/>
  </r>
  <r>
    <s v="C"/>
    <s v="*"/>
    <n v="144205"/>
    <n v="4"/>
    <n v="550003112"/>
    <d v="2020-08-13T00:00:00"/>
    <d v="2022-08-17T00:00:00"/>
    <n v="0"/>
    <n v="1"/>
    <n v="7"/>
    <n v="30"/>
    <n v="2"/>
    <n v="23.432207999999999"/>
    <n v="26.12"/>
    <n v="5000000"/>
    <n v="264405"/>
    <n v="3724064"/>
    <n v="339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76858"/>
    <s v="LINEA CONSUMO"/>
    <n v="0"/>
    <n v="0"/>
    <m/>
    <m/>
    <n v="5"/>
    <m/>
    <m/>
    <m/>
    <m/>
    <n v="2"/>
    <n v="7"/>
    <n v="2"/>
    <d v="2021-03-31T00:00:00"/>
    <s v="A"/>
    <s v="Consumo"/>
    <x v="0"/>
    <x v="0"/>
  </r>
  <r>
    <s v="C"/>
    <s v="*"/>
    <n v="144205"/>
    <n v="4"/>
    <n v="20622"/>
    <d v="2020-09-24T00:00:00"/>
    <d v="2023-09-30T00:00:00"/>
    <n v="0"/>
    <n v="1"/>
    <n v="6"/>
    <n v="30"/>
    <n v="2"/>
    <n v="23.42"/>
    <n v="26.104899"/>
    <n v="7000000"/>
    <n v="272503"/>
    <n v="6120747"/>
    <n v="1592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6000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05"/>
    <n v="4"/>
    <n v="18530"/>
    <d v="2019-04-17T00:00:00"/>
    <d v="2022-09-15T00:00:00"/>
    <n v="0"/>
    <n v="1"/>
    <n v="22"/>
    <n v="30"/>
    <n v="2"/>
    <n v="21.08"/>
    <n v="23.240787000000001"/>
    <n v="19900000"/>
    <n v="696775"/>
    <n v="6590202"/>
    <n v="868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67350"/>
    <s v="LINEA CONSUMO"/>
    <n v="0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10"/>
    <n v="4"/>
    <n v="19654"/>
    <d v="2020-07-01T00:00:00"/>
    <d v="2022-06-05T00:00:00"/>
    <n v="55"/>
    <n v="1"/>
    <n v="6"/>
    <n v="30"/>
    <n v="2"/>
    <n v="20.95"/>
    <n v="23.083431999999998"/>
    <n v="4067007"/>
    <n v="216216"/>
    <n v="3048554"/>
    <n v="97297"/>
    <n v="0"/>
    <n v="0"/>
    <m/>
    <n v="30486"/>
    <n v="0"/>
    <n v="0"/>
    <m/>
    <m/>
    <d v="2021-02-24T00:00:00"/>
    <n v="1"/>
    <s v="O"/>
    <n v="1"/>
    <n v="30"/>
    <n v="216774"/>
    <m/>
    <m/>
    <m/>
    <m/>
    <m/>
    <m/>
    <n v="1"/>
    <n v="1"/>
    <m/>
    <m/>
    <n v="1330500"/>
    <s v="LINEA CONSUMO"/>
    <n v="0"/>
    <n v="2"/>
    <m/>
    <m/>
    <n v="1"/>
    <n v="2"/>
    <n v="44013"/>
    <s v="A"/>
    <m/>
    <n v="1"/>
    <n v="7"/>
    <n v="2"/>
    <d v="2021-03-31T00:00:00"/>
    <s v="B"/>
    <s v="Consumo"/>
    <x v="0"/>
    <x v="1"/>
  </r>
  <r>
    <s v="C"/>
    <s v="*"/>
    <n v="144210"/>
    <n v="4"/>
    <n v="19041"/>
    <d v="2020-07-01T00:00:00"/>
    <d v="2024-04-01T00:00:00"/>
    <n v="0"/>
    <n v="1"/>
    <n v="6"/>
    <n v="30"/>
    <n v="2"/>
    <n v="21.02"/>
    <n v="23.168139"/>
    <n v="26645525"/>
    <n v="860753"/>
    <n v="24175476"/>
    <n v="1248670"/>
    <n v="0"/>
    <n v="0"/>
    <m/>
    <n v="241755"/>
    <n v="0"/>
    <n v="0"/>
    <m/>
    <m/>
    <d v="2021-01-02T00:00:00"/>
    <n v="1"/>
    <s v="O"/>
    <n v="1"/>
    <n v="30"/>
    <n v="0"/>
    <m/>
    <m/>
    <m/>
    <m/>
    <m/>
    <m/>
    <n v="1"/>
    <n v="1"/>
    <m/>
    <m/>
    <n v="1293600"/>
    <s v="LINEA CONSUMO"/>
    <n v="0"/>
    <n v="0"/>
    <m/>
    <m/>
    <n v="1"/>
    <n v="2"/>
    <n v="44013"/>
    <s v="A"/>
    <m/>
    <n v="1"/>
    <n v="7"/>
    <n v="2"/>
    <d v="2021-03-31T00:00:00"/>
    <s v="B"/>
    <s v="Consumo"/>
    <x v="5"/>
    <x v="1"/>
  </r>
  <r>
    <s v="C"/>
    <s v="*"/>
    <n v="144210"/>
    <n v="4"/>
    <n v="21073"/>
    <d v="2020-12-16T00:00:00"/>
    <d v="2022-01-10T00:00:00"/>
    <n v="50"/>
    <n v="1"/>
    <n v="0"/>
    <n v="30"/>
    <n v="2"/>
    <n v="11.42"/>
    <n v="12.037115999999999"/>
    <n v="500000"/>
    <n v="44289"/>
    <n v="500000"/>
    <n v="13558"/>
    <n v="0"/>
    <n v="0"/>
    <m/>
    <n v="5000"/>
    <n v="0"/>
    <n v="0"/>
    <m/>
    <m/>
    <d v="2021-01-10T00:00:00"/>
    <n v="1"/>
    <s v="O"/>
    <n v="1"/>
    <n v="30"/>
    <n v="79436"/>
    <m/>
    <m/>
    <m/>
    <m/>
    <m/>
    <m/>
    <n v="1"/>
    <n v="1"/>
    <m/>
    <m/>
    <n v="805000"/>
    <s v="LINEA CONSUMO"/>
    <n v="0"/>
    <n v="0"/>
    <m/>
    <m/>
    <n v="5"/>
    <m/>
    <m/>
    <m/>
    <m/>
    <n v="1"/>
    <n v="7"/>
    <n v="2"/>
    <d v="2021-03-31T00:00:00"/>
    <s v="B"/>
    <s v="Consumo"/>
    <x v="1"/>
    <x v="1"/>
  </r>
  <r>
    <s v="C"/>
    <s v="*"/>
    <n v="144210"/>
    <n v="4"/>
    <n v="12633"/>
    <d v="2015-08-18T00:00:00"/>
    <d v="2021-06-18T00:00:00"/>
    <n v="42"/>
    <n v="1"/>
    <n v="65"/>
    <n v="30"/>
    <n v="2"/>
    <n v="20.400001"/>
    <n v="22.419736"/>
    <n v="15000000"/>
    <n v="368114"/>
    <n v="1489222"/>
    <n v="35700"/>
    <n v="0"/>
    <n v="0"/>
    <m/>
    <n v="14892"/>
    <n v="0"/>
    <n v="0"/>
    <m/>
    <m/>
    <d v="2021-03-31T00:00:00"/>
    <n v="1"/>
    <s v="O"/>
    <n v="1"/>
    <n v="30"/>
    <n v="421390"/>
    <m/>
    <m/>
    <m/>
    <m/>
    <m/>
    <m/>
    <n v="1"/>
    <n v="1"/>
    <m/>
    <m/>
    <n v="194500"/>
    <s v="LINEA CONSUMO"/>
    <n v="0"/>
    <n v="0"/>
    <m/>
    <m/>
    <n v="5"/>
    <m/>
    <m/>
    <m/>
    <m/>
    <n v="1"/>
    <n v="7"/>
    <n v="2"/>
    <d v="2021-03-31T00:00:00"/>
    <s v="B"/>
    <s v="Consumo"/>
    <x v="1"/>
    <x v="1"/>
  </r>
  <r>
    <s v="C"/>
    <s v="*"/>
    <n v="144210"/>
    <n v="4"/>
    <n v="550003080"/>
    <d v="2020-07-01T00:00:00"/>
    <d v="2022-01-17T00:00:00"/>
    <n v="43"/>
    <n v="1"/>
    <n v="6"/>
    <n v="30"/>
    <n v="2"/>
    <n v="23.432207999999999"/>
    <n v="26.12"/>
    <n v="2220000"/>
    <n v="148155"/>
    <n v="1493600"/>
    <n v="59433"/>
    <n v="0"/>
    <n v="0"/>
    <m/>
    <n v="14936"/>
    <n v="0"/>
    <n v="0"/>
    <m/>
    <m/>
    <d v="2021-01-29T00:00:00"/>
    <n v="1"/>
    <s v="O"/>
    <n v="1"/>
    <n v="30"/>
    <n v="163191"/>
    <m/>
    <m/>
    <m/>
    <m/>
    <m/>
    <m/>
    <n v="1"/>
    <n v="1"/>
    <m/>
    <m/>
    <n v="140561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  <x v="1"/>
  </r>
  <r>
    <s v="C"/>
    <s v="*"/>
    <n v="144210"/>
    <n v="4"/>
    <n v="550003081"/>
    <d v="2020-07-01T00:00:00"/>
    <d v="2021-07-17T00:00:00"/>
    <n v="43"/>
    <n v="1"/>
    <n v="6"/>
    <n v="30"/>
    <n v="2"/>
    <n v="23.432207999999999"/>
    <n v="26.12"/>
    <n v="100000"/>
    <n v="9459"/>
    <n v="52978"/>
    <n v="2489"/>
    <n v="0"/>
    <n v="0"/>
    <m/>
    <n v="530"/>
    <n v="0"/>
    <n v="0"/>
    <m/>
    <m/>
    <d v="2021-01-20T00:00:00"/>
    <n v="1"/>
    <s v="O"/>
    <n v="1"/>
    <n v="30"/>
    <n v="16966"/>
    <m/>
    <m/>
    <m/>
    <m/>
    <m/>
    <m/>
    <n v="1"/>
    <n v="1"/>
    <m/>
    <m/>
    <n v="4986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  <x v="1"/>
  </r>
  <r>
    <s v="C"/>
    <s v="*"/>
    <n v="144210"/>
    <n v="4"/>
    <n v="550003094"/>
    <d v="2020-07-01T00:00:00"/>
    <d v="2022-03-17T00:00:00"/>
    <n v="43"/>
    <n v="1"/>
    <n v="6"/>
    <n v="30"/>
    <n v="2"/>
    <n v="23.432207999999999"/>
    <n v="26.12"/>
    <n v="2680000"/>
    <n v="163795"/>
    <n v="1868740"/>
    <n v="52746"/>
    <n v="0"/>
    <n v="0"/>
    <m/>
    <n v="18687"/>
    <n v="0"/>
    <n v="0"/>
    <m/>
    <m/>
    <d v="2021-03-24T00:00:00"/>
    <n v="1"/>
    <s v="O"/>
    <n v="1"/>
    <n v="30"/>
    <n v="135843"/>
    <m/>
    <m/>
    <m/>
    <m/>
    <m/>
    <m/>
    <n v="1"/>
    <n v="1"/>
    <m/>
    <m/>
    <n v="175864"/>
    <s v="LINEA CONSUMO"/>
    <n v="0"/>
    <n v="0"/>
    <m/>
    <m/>
    <n v="1"/>
    <n v="1"/>
    <n v="44013"/>
    <s v="A"/>
    <m/>
    <n v="2"/>
    <n v="7"/>
    <n v="2"/>
    <d v="2021-03-31T00:00:00"/>
    <s v="B"/>
    <s v="Consumo"/>
    <x v="1"/>
    <x v="1"/>
  </r>
  <r>
    <s v="C"/>
    <s v="*"/>
    <n v="144210"/>
    <n v="4"/>
    <n v="550003137"/>
    <d v="2020-12-04T00:00:00"/>
    <d v="2021-12-17T00:00:00"/>
    <n v="0"/>
    <n v="1"/>
    <n v="3"/>
    <n v="30"/>
    <n v="2"/>
    <n v="23.432207999999999"/>
    <n v="26.12"/>
    <n v="912000"/>
    <n v="86009"/>
    <n v="703480"/>
    <n v="5954"/>
    <n v="0"/>
    <n v="0"/>
    <m/>
    <n v="7035"/>
    <n v="0"/>
    <n v="0"/>
    <m/>
    <m/>
    <d v="2021-03-24T00:00:00"/>
    <n v="1"/>
    <s v="O"/>
    <n v="1"/>
    <n v="30"/>
    <n v="0"/>
    <m/>
    <m/>
    <m/>
    <m/>
    <m/>
    <m/>
    <n v="1"/>
    <n v="1"/>
    <m/>
    <m/>
    <n v="66204"/>
    <s v="LINEA CONSUMO"/>
    <n v="0"/>
    <n v="0"/>
    <m/>
    <m/>
    <n v="5"/>
    <m/>
    <m/>
    <m/>
    <m/>
    <n v="2"/>
    <n v="7"/>
    <n v="2"/>
    <d v="2021-03-31T00:00:00"/>
    <s v="B"/>
    <s v="Consumo"/>
    <x v="1"/>
    <x v="1"/>
  </r>
  <r>
    <s v="C"/>
    <s v="*"/>
    <n v="144210"/>
    <n v="4"/>
    <n v="550003163"/>
    <d v="2021-01-29T00:00:00"/>
    <d v="2022-02-17T00:00:00"/>
    <n v="13"/>
    <n v="1"/>
    <n v="0"/>
    <n v="30"/>
    <n v="2"/>
    <n v="23.02"/>
    <n v="25.611024"/>
    <n v="625721"/>
    <n v="58872"/>
    <n v="625721"/>
    <n v="17200"/>
    <n v="0"/>
    <n v="0"/>
    <m/>
    <n v="6257"/>
    <n v="0"/>
    <n v="0"/>
    <m/>
    <m/>
    <d v="2021-02-17T00:00:00"/>
    <n v="1"/>
    <s v="O"/>
    <n v="1"/>
    <n v="30"/>
    <n v="46864"/>
    <m/>
    <m/>
    <m/>
    <m/>
    <m/>
    <m/>
    <n v="1"/>
    <n v="1"/>
    <m/>
    <m/>
    <n v="58886"/>
    <s v="LINEA CONSUMO"/>
    <n v="0"/>
    <n v="0"/>
    <m/>
    <m/>
    <n v="5"/>
    <m/>
    <m/>
    <m/>
    <m/>
    <n v="2"/>
    <n v="7"/>
    <n v="2"/>
    <d v="2021-03-31T00:00:00"/>
    <s v="B"/>
    <s v="Consumo"/>
    <x v="1"/>
    <x v="1"/>
  </r>
  <r>
    <s v="C"/>
    <s v="*"/>
    <n v="144215"/>
    <n v="4"/>
    <n v="17329"/>
    <d v="2018-08-17T00:00:00"/>
    <d v="2021-07-01T00:00:00"/>
    <n v="59"/>
    <n v="1"/>
    <n v="28"/>
    <n v="30"/>
    <n v="2"/>
    <n v="10.45"/>
    <n v="10.965329000000001"/>
    <n v="7400000"/>
    <n v="252395"/>
    <n v="1323624"/>
    <n v="32861"/>
    <n v="0"/>
    <n v="0"/>
    <m/>
    <n v="132362"/>
    <n v="32861"/>
    <n v="6390"/>
    <m/>
    <m/>
    <d v="2021-03-26T00:00:00"/>
    <n v="1"/>
    <s v="O"/>
    <n v="1"/>
    <n v="30"/>
    <n v="335646"/>
    <m/>
    <m/>
    <m/>
    <m/>
    <m/>
    <m/>
    <n v="1"/>
    <n v="1"/>
    <m/>
    <m/>
    <n v="515203"/>
    <s v="LINEA CONSUMO"/>
    <n v="0"/>
    <n v="2"/>
    <m/>
    <m/>
    <n v="5"/>
    <m/>
    <m/>
    <m/>
    <m/>
    <n v="1"/>
    <n v="7"/>
    <n v="2"/>
    <d v="2021-03-31T00:00:00"/>
    <s v="C"/>
    <s v="Consumo"/>
    <x v="1"/>
    <x v="1"/>
  </r>
  <r>
    <s v="C"/>
    <s v="*"/>
    <n v="144215"/>
    <n v="4"/>
    <n v="17391"/>
    <d v="2018-09-06T00:00:00"/>
    <d v="2023-03-15T00:00:00"/>
    <n v="75"/>
    <n v="1"/>
    <n v="27"/>
    <n v="30"/>
    <n v="2"/>
    <n v="20.05"/>
    <n v="21.999092000000001"/>
    <n v="29900000"/>
    <n v="844870"/>
    <n v="18239613"/>
    <n v="678854"/>
    <n v="0"/>
    <n v="0"/>
    <m/>
    <n v="1823961"/>
    <n v="678854"/>
    <n v="154620"/>
    <m/>
    <m/>
    <d v="2021-02-26T00:00:00"/>
    <n v="1"/>
    <s v="O"/>
    <n v="1"/>
    <n v="30"/>
    <n v="1647583"/>
    <m/>
    <m/>
    <m/>
    <m/>
    <m/>
    <m/>
    <n v="1"/>
    <n v="1"/>
    <m/>
    <m/>
    <n v="7099526"/>
    <s v="LINEA CONSUMO"/>
    <n v="0"/>
    <n v="2"/>
    <m/>
    <m/>
    <n v="5"/>
    <m/>
    <m/>
    <m/>
    <m/>
    <n v="1"/>
    <n v="7"/>
    <n v="2"/>
    <d v="2021-03-31T00:00:00"/>
    <s v="C"/>
    <s v="Consumo"/>
    <x v="3"/>
    <x v="1"/>
  </r>
  <r>
    <s v="C"/>
    <s v="*"/>
    <n v="144215"/>
    <n v="4"/>
    <n v="16994"/>
    <d v="2018-06-14T00:00:00"/>
    <d v="2021-02-10T00:00:00"/>
    <n v="80"/>
    <n v="1"/>
    <n v="29"/>
    <n v="30"/>
    <n v="2"/>
    <n v="22.569998999999999"/>
    <n v="25.057534"/>
    <n v="10000000"/>
    <n v="428650"/>
    <n v="579211"/>
    <n v="19347"/>
    <n v="0"/>
    <n v="0"/>
    <m/>
    <n v="57921"/>
    <n v="19347"/>
    <n v="7500"/>
    <m/>
    <m/>
    <d v="2021-02-01T00:00:00"/>
    <n v="1"/>
    <s v="O"/>
    <n v="1"/>
    <n v="30"/>
    <n v="579211"/>
    <m/>
    <m/>
    <m/>
    <m/>
    <m/>
    <m/>
    <n v="1"/>
    <n v="1"/>
    <m/>
    <m/>
    <n v="504000"/>
    <s v="LINEA CONSUMO"/>
    <n v="0"/>
    <n v="0"/>
    <m/>
    <m/>
    <n v="5"/>
    <m/>
    <m/>
    <m/>
    <m/>
    <n v="1"/>
    <n v="7"/>
    <n v="2"/>
    <d v="2021-03-31T00:00:00"/>
    <s v="C"/>
    <s v="Consumo"/>
    <x v="1"/>
    <x v="1"/>
  </r>
  <r>
    <s v="C"/>
    <s v="*"/>
    <n v="144215"/>
    <n v="4"/>
    <n v="15068"/>
    <d v="2017-05-12T00:00:00"/>
    <d v="2021-05-16T00:00:00"/>
    <n v="74"/>
    <n v="1"/>
    <n v="43"/>
    <n v="30"/>
    <n v="2"/>
    <n v="22.14"/>
    <n v="24.530735"/>
    <n v="6000000"/>
    <n v="189493"/>
    <n v="882983"/>
    <n v="32315"/>
    <n v="0"/>
    <n v="0"/>
    <m/>
    <n v="88298"/>
    <n v="32315"/>
    <n v="7816"/>
    <m/>
    <m/>
    <d v="2021-03-17T00:00:00"/>
    <n v="1"/>
    <s v="O"/>
    <n v="1"/>
    <n v="30"/>
    <n v="514233"/>
    <m/>
    <m/>
    <m/>
    <m/>
    <m/>
    <m/>
    <n v="1"/>
    <n v="1"/>
    <m/>
    <m/>
    <n v="434000"/>
    <s v="LINEA CONSUMO"/>
    <n v="0"/>
    <n v="2"/>
    <m/>
    <m/>
    <n v="5"/>
    <m/>
    <m/>
    <m/>
    <m/>
    <n v="1"/>
    <n v="7"/>
    <n v="2"/>
    <d v="2021-03-31T00:00:00"/>
    <s v="C"/>
    <s v="Consumo"/>
    <x v="1"/>
    <x v="1"/>
  </r>
  <r>
    <s v="C"/>
    <s v="*"/>
    <n v="144215"/>
    <n v="4"/>
    <n v="17601"/>
    <d v="2018-10-10T00:00:00"/>
    <d v="2022-04-10T00:00:00"/>
    <n v="80"/>
    <n v="1"/>
    <n v="26"/>
    <n v="30"/>
    <n v="2"/>
    <n v="16.37"/>
    <n v="17.655830000000002"/>
    <n v="15000000"/>
    <n v="471538"/>
    <n v="6535071"/>
    <n v="221047"/>
    <n v="0"/>
    <n v="0"/>
    <m/>
    <n v="653507"/>
    <n v="221047"/>
    <n v="165215"/>
    <m/>
    <m/>
    <d v="2021-03-24T00:00:00"/>
    <n v="1"/>
    <s v="O"/>
    <n v="1"/>
    <n v="30"/>
    <n v="952595"/>
    <m/>
    <m/>
    <m/>
    <m/>
    <m/>
    <m/>
    <n v="1"/>
    <n v="1"/>
    <m/>
    <m/>
    <n v="0"/>
    <s v="LINEA CONSUMO"/>
    <n v="0"/>
    <n v="2"/>
    <m/>
    <m/>
    <n v="5"/>
    <m/>
    <m/>
    <m/>
    <m/>
    <n v="1"/>
    <n v="7"/>
    <n v="2"/>
    <d v="2021-03-31T00:00:00"/>
    <s v="C"/>
    <s v="Consumo"/>
    <x v="2"/>
    <x v="1"/>
  </r>
  <r>
    <s v="C"/>
    <s v="*"/>
    <n v="144215"/>
    <n v="2"/>
    <n v="18293"/>
    <d v="2020-07-01T00:00:00"/>
    <d v="2022-01-14T00:00:00"/>
    <n v="16"/>
    <n v="1"/>
    <n v="7"/>
    <n v="30"/>
    <n v="2"/>
    <n v="21.03"/>
    <n v="23.180243999999998"/>
    <n v="2055556"/>
    <n v="134144"/>
    <n v="1331529"/>
    <n v="19490"/>
    <n v="0"/>
    <n v="0"/>
    <m/>
    <n v="133153"/>
    <n v="19490"/>
    <n v="0"/>
    <m/>
    <m/>
    <d v="2021-03-20T00:00:00"/>
    <n v="1"/>
    <s v="O"/>
    <n v="1"/>
    <n v="30"/>
    <n v="110815"/>
    <m/>
    <m/>
    <m/>
    <m/>
    <m/>
    <m/>
    <n v="1"/>
    <n v="1"/>
    <n v="44013"/>
    <s v="C"/>
    <n v="212000"/>
    <s v="LINEA CONSUMO"/>
    <n v="1"/>
    <n v="0"/>
    <m/>
    <m/>
    <n v="5"/>
    <m/>
    <m/>
    <m/>
    <m/>
    <n v="1"/>
    <n v="7"/>
    <n v="2"/>
    <d v="2021-03-31T00:00:00"/>
    <s v="C"/>
    <s v="Consumo"/>
    <x v="1"/>
    <x v="1"/>
  </r>
  <r>
    <s v="C"/>
    <s v="*"/>
    <n v="144215"/>
    <n v="4"/>
    <n v="20416"/>
    <d v="2020-07-31T00:00:00"/>
    <d v="2024-08-15T00:00:00"/>
    <n v="75"/>
    <n v="1"/>
    <n v="4"/>
    <n v="30"/>
    <n v="2"/>
    <n v="23.42"/>
    <n v="26.104899"/>
    <n v="5000000"/>
    <n v="161410"/>
    <n v="4736770"/>
    <n v="276834"/>
    <n v="0"/>
    <n v="0"/>
    <m/>
    <n v="473677"/>
    <n v="276834"/>
    <n v="46215"/>
    <m/>
    <m/>
    <d v="2020-12-15T00:00:00"/>
    <n v="1"/>
    <s v="O"/>
    <n v="1"/>
    <n v="30"/>
    <n v="210588"/>
    <m/>
    <m/>
    <m/>
    <m/>
    <m/>
    <m/>
    <n v="1"/>
    <n v="1"/>
    <m/>
    <m/>
    <n v="1541074"/>
    <s v="LINEA CONSUMO"/>
    <n v="0"/>
    <n v="0"/>
    <m/>
    <m/>
    <n v="5"/>
    <m/>
    <m/>
    <m/>
    <m/>
    <n v="1"/>
    <n v="7"/>
    <n v="2"/>
    <d v="2021-03-31T00:00:00"/>
    <s v="C"/>
    <s v="Consumo"/>
    <x v="0"/>
    <x v="1"/>
  </r>
  <r>
    <s v="C"/>
    <s v="*"/>
    <n v="144215"/>
    <n v="4"/>
    <n v="17898"/>
    <d v="2018-12-06T00:00:00"/>
    <d v="2021-02-15T00:00:00"/>
    <n v="75"/>
    <n v="1"/>
    <n v="24"/>
    <n v="30"/>
    <n v="2"/>
    <n v="17.32"/>
    <n v="18.763266999999999"/>
    <n v="5500000"/>
    <n v="255212"/>
    <n v="457207"/>
    <n v="22728"/>
    <n v="0"/>
    <n v="0"/>
    <m/>
    <n v="45721"/>
    <n v="22728"/>
    <n v="4440"/>
    <m/>
    <m/>
    <d v="2020-12-14T00:00:00"/>
    <n v="1"/>
    <s v="O"/>
    <n v="1"/>
    <n v="30"/>
    <n v="457207"/>
    <m/>
    <m/>
    <m/>
    <m/>
    <m/>
    <m/>
    <n v="1"/>
    <n v="1"/>
    <m/>
    <m/>
    <n v="1239000"/>
    <s v="LINEA CONSUMO"/>
    <n v="0"/>
    <n v="0"/>
    <m/>
    <m/>
    <n v="5"/>
    <m/>
    <m/>
    <m/>
    <m/>
    <n v="1"/>
    <n v="7"/>
    <n v="2"/>
    <d v="2021-03-31T00:00:00"/>
    <s v="C"/>
    <s v="Consumo"/>
    <x v="1"/>
    <x v="1"/>
  </r>
  <r>
    <s v="C"/>
    <s v="*"/>
    <n v="144215"/>
    <n v="3"/>
    <n v="19979"/>
    <d v="2020-07-01T00:00:00"/>
    <d v="2023-01-05T00:00:00"/>
    <n v="85"/>
    <n v="1"/>
    <n v="5"/>
    <n v="30"/>
    <n v="2"/>
    <n v="21.07"/>
    <n v="23.228676"/>
    <n v="5714856"/>
    <n v="246681"/>
    <n v="4844548"/>
    <n v="240245"/>
    <n v="0"/>
    <n v="0"/>
    <m/>
    <n v="484455"/>
    <n v="240245"/>
    <n v="9889"/>
    <m/>
    <m/>
    <d v="2021-03-31T00:00:00"/>
    <n v="1"/>
    <s v="O"/>
    <n v="1"/>
    <n v="30"/>
    <n v="374924"/>
    <m/>
    <m/>
    <m/>
    <m/>
    <m/>
    <m/>
    <n v="1"/>
    <n v="1"/>
    <n v="44013"/>
    <s v="A"/>
    <n v="629000"/>
    <s v="LINEA CONSUMO"/>
    <n v="1"/>
    <n v="2"/>
    <m/>
    <m/>
    <n v="5"/>
    <m/>
    <m/>
    <m/>
    <m/>
    <n v="1"/>
    <n v="7"/>
    <n v="2"/>
    <d v="2021-03-31T00:00:00"/>
    <s v="C"/>
    <s v="Consumo"/>
    <x v="0"/>
    <x v="1"/>
  </r>
  <r>
    <s v="C"/>
    <s v="*"/>
    <n v="144215"/>
    <n v="3"/>
    <n v="19975"/>
    <d v="2020-02-27T00:00:00"/>
    <d v="2021-11-15T00:00:00"/>
    <n v="75"/>
    <n v="1"/>
    <n v="9"/>
    <n v="30"/>
    <n v="2"/>
    <n v="21.07"/>
    <n v="23.228676"/>
    <n v="3000000"/>
    <n v="179176"/>
    <n v="1778167"/>
    <n v="89121"/>
    <n v="0"/>
    <n v="0"/>
    <m/>
    <n v="177817"/>
    <n v="89121"/>
    <n v="16035"/>
    <m/>
    <m/>
    <d v="2021-01-27T00:00:00"/>
    <n v="1"/>
    <s v="O"/>
    <n v="1"/>
    <n v="30"/>
    <n v="451695"/>
    <m/>
    <m/>
    <m/>
    <m/>
    <m/>
    <m/>
    <n v="1"/>
    <n v="1"/>
    <n v="43888"/>
    <s v="A"/>
    <n v="410000"/>
    <s v="LINEA CONSUMO"/>
    <n v="1"/>
    <n v="0"/>
    <m/>
    <m/>
    <n v="5"/>
    <m/>
    <m/>
    <m/>
    <m/>
    <n v="1"/>
    <n v="7"/>
    <n v="2"/>
    <d v="2021-03-31T00:00:00"/>
    <s v="C"/>
    <s v="Consumo"/>
    <x v="1"/>
    <x v="1"/>
  </r>
  <r>
    <s v="C"/>
    <s v="*"/>
    <n v="144220"/>
    <n v="4"/>
    <n v="19206"/>
    <d v="2019-08-30T00:00:00"/>
    <d v="2021-11-05T00:00:00"/>
    <n v="145"/>
    <n v="1"/>
    <n v="13"/>
    <n v="30"/>
    <n v="2"/>
    <n v="21.01"/>
    <n v="23.156034999999999"/>
    <n v="6000000"/>
    <n v="289246"/>
    <n v="3299915"/>
    <n v="161390"/>
    <n v="0"/>
    <n v="0"/>
    <m/>
    <n v="659983"/>
    <n v="161390"/>
    <n v="135372"/>
    <m/>
    <m/>
    <d v="2021-03-03T00:00:00"/>
    <n v="1"/>
    <s v="O"/>
    <n v="1"/>
    <n v="30"/>
    <n v="1158110"/>
    <m/>
    <m/>
    <m/>
    <m/>
    <m/>
    <m/>
    <n v="1"/>
    <n v="1"/>
    <m/>
    <m/>
    <n v="593000"/>
    <s v="LINEA CONSUMO"/>
    <n v="0"/>
    <n v="2"/>
    <m/>
    <m/>
    <n v="5"/>
    <m/>
    <m/>
    <m/>
    <m/>
    <n v="1"/>
    <n v="7"/>
    <n v="2"/>
    <d v="2021-03-31T00:00:00"/>
    <s v="D"/>
    <s v="Consumo"/>
    <x v="0"/>
    <x v="1"/>
  </r>
  <r>
    <s v="C"/>
    <s v="*"/>
    <n v="144220"/>
    <n v="4"/>
    <n v="19365"/>
    <d v="2020-07-01T00:00:00"/>
    <d v="2022-09-05T00:00:00"/>
    <n v="115"/>
    <n v="1"/>
    <n v="4"/>
    <n v="30"/>
    <n v="2"/>
    <n v="23.33"/>
    <n v="25.993621999999998"/>
    <n v="2687300"/>
    <n v="132653"/>
    <n v="2356169"/>
    <n v="148752"/>
    <n v="0"/>
    <n v="0"/>
    <m/>
    <n v="471234"/>
    <n v="148752"/>
    <n v="80181"/>
    <m/>
    <m/>
    <d v="2021-02-26T00:00:00"/>
    <n v="1"/>
    <s v="O"/>
    <n v="1"/>
    <n v="30"/>
    <n v="357634"/>
    <m/>
    <m/>
    <m/>
    <m/>
    <m/>
    <m/>
    <n v="1"/>
    <n v="1"/>
    <m/>
    <m/>
    <n v="438000"/>
    <s v="LINEA CONSUMO"/>
    <n v="0"/>
    <n v="2"/>
    <m/>
    <m/>
    <n v="1"/>
    <n v="2"/>
    <n v="44013"/>
    <s v="A"/>
    <m/>
    <n v="1"/>
    <n v="7"/>
    <n v="2"/>
    <d v="2021-03-31T00:00:00"/>
    <s v="D"/>
    <s v="Consumo"/>
    <x v="1"/>
    <x v="1"/>
  </r>
  <r>
    <s v="C"/>
    <s v="*"/>
    <n v="144220"/>
    <n v="4"/>
    <n v="17070"/>
    <d v="2020-07-01T00:00:00"/>
    <d v="2021-08-15T00:00:00"/>
    <n v="135"/>
    <n v="1"/>
    <n v="3"/>
    <n v="30"/>
    <n v="2"/>
    <n v="20.170000000000002"/>
    <n v="22.143163000000001"/>
    <n v="5523989"/>
    <n v="476583"/>
    <n v="4012759"/>
    <n v="221889"/>
    <n v="0"/>
    <n v="0"/>
    <m/>
    <n v="802552"/>
    <n v="221889"/>
    <n v="129851"/>
    <m/>
    <m/>
    <d v="2021-03-13T00:00:00"/>
    <n v="1"/>
    <s v="O"/>
    <n v="1"/>
    <n v="30"/>
    <n v="1745444"/>
    <m/>
    <m/>
    <m/>
    <m/>
    <m/>
    <m/>
    <n v="1"/>
    <n v="1"/>
    <m/>
    <m/>
    <n v="367000"/>
    <s v="LINEA CONSUMO"/>
    <n v="0"/>
    <n v="2"/>
    <m/>
    <m/>
    <n v="1"/>
    <n v="2"/>
    <n v="44013"/>
    <s v="A"/>
    <m/>
    <n v="1"/>
    <n v="7"/>
    <n v="2"/>
    <d v="2021-03-31T00:00:00"/>
    <s v="D"/>
    <s v="Consumo"/>
    <x v="0"/>
    <x v="1"/>
  </r>
  <r>
    <s v="C"/>
    <s v="*"/>
    <n v="144220"/>
    <n v="4"/>
    <n v="19224"/>
    <d v="2020-07-01T00:00:00"/>
    <d v="2021-06-06T00:00:00"/>
    <n v="144"/>
    <n v="1"/>
    <n v="3"/>
    <n v="30"/>
    <n v="2"/>
    <n v="23.34"/>
    <n v="26.005981999999999"/>
    <n v="1439834"/>
    <n v="146659"/>
    <n v="972436"/>
    <n v="41612"/>
    <n v="0"/>
    <n v="0"/>
    <m/>
    <n v="194487"/>
    <n v="41612"/>
    <n v="52418"/>
    <m/>
    <m/>
    <d v="2021-01-04T00:00:00"/>
    <n v="1"/>
    <s v="O"/>
    <n v="1"/>
    <n v="30"/>
    <n v="549035"/>
    <m/>
    <m/>
    <m/>
    <m/>
    <m/>
    <m/>
    <n v="1"/>
    <n v="1"/>
    <m/>
    <m/>
    <n v="144000"/>
    <s v="LINEA CONSUMO"/>
    <n v="0"/>
    <n v="2"/>
    <m/>
    <m/>
    <n v="1"/>
    <n v="2"/>
    <n v="44013"/>
    <s v="A"/>
    <m/>
    <n v="1"/>
    <n v="7"/>
    <n v="2"/>
    <d v="2021-03-31T00:00:00"/>
    <s v="D"/>
    <s v="Consumo"/>
    <x v="1"/>
    <x v="1"/>
  </r>
  <r>
    <s v="C"/>
    <s v="*"/>
    <n v="144220"/>
    <n v="2"/>
    <n v="18614"/>
    <d v="2020-07-01T00:00:00"/>
    <d v="2024-11-30T00:00:00"/>
    <n v="30"/>
    <n v="1"/>
    <n v="6"/>
    <n v="30"/>
    <n v="2"/>
    <n v="21.08"/>
    <n v="23.240787000000001"/>
    <n v="21984443"/>
    <n v="648329"/>
    <n v="20340918"/>
    <n v="621220"/>
    <n v="0"/>
    <n v="0"/>
    <m/>
    <n v="4068184"/>
    <n v="621220"/>
    <n v="0"/>
    <m/>
    <m/>
    <d v="2021-03-31T00:00:00"/>
    <n v="1"/>
    <s v="O"/>
    <n v="1"/>
    <n v="30"/>
    <n v="587129"/>
    <m/>
    <m/>
    <m/>
    <m/>
    <m/>
    <m/>
    <n v="1"/>
    <n v="1"/>
    <n v="44013"/>
    <s v="D"/>
    <n v="1963300"/>
    <s v="LINEA CONSUMO"/>
    <n v="1"/>
    <n v="0"/>
    <m/>
    <m/>
    <n v="5"/>
    <m/>
    <m/>
    <m/>
    <m/>
    <n v="1"/>
    <n v="7"/>
    <n v="2"/>
    <d v="2021-03-31T00:00:00"/>
    <s v="D"/>
    <s v="Consumo"/>
    <x v="5"/>
    <x v="1"/>
  </r>
  <r>
    <s v="C"/>
    <s v="*"/>
    <n v="144220"/>
    <n v="4"/>
    <n v="20186"/>
    <d v="2020-06-04T00:00:00"/>
    <d v="2023-10-15T00:00:00"/>
    <n v="105"/>
    <n v="1"/>
    <n v="5"/>
    <n v="30"/>
    <n v="2"/>
    <n v="19.320074000000002"/>
    <n v="21.126100000000001"/>
    <n v="5000000"/>
    <n v="170511"/>
    <n v="4496357"/>
    <n v="191347"/>
    <n v="0"/>
    <n v="0"/>
    <m/>
    <n v="899271"/>
    <n v="191347"/>
    <n v="109707"/>
    <m/>
    <m/>
    <d v="2020-11-26T00:00:00"/>
    <n v="1"/>
    <s v="O"/>
    <n v="1"/>
    <n v="30"/>
    <n v="360620"/>
    <m/>
    <m/>
    <m/>
    <m/>
    <m/>
    <m/>
    <n v="1"/>
    <n v="1"/>
    <m/>
    <m/>
    <n v="966623"/>
    <s v="LINEA CONSUMO"/>
    <n v="0"/>
    <n v="2"/>
    <m/>
    <m/>
    <n v="5"/>
    <m/>
    <m/>
    <m/>
    <m/>
    <n v="1"/>
    <n v="7"/>
    <n v="2"/>
    <d v="2021-03-31T00:00:00"/>
    <s v="D"/>
    <s v="Consumo"/>
    <x v="0"/>
    <x v="1"/>
  </r>
  <r>
    <s v="C"/>
    <s v="*"/>
    <n v="144220"/>
    <n v="4"/>
    <n v="550002829"/>
    <d v="2019-01-30T00:00:00"/>
    <d v="2021-02-04T00:00:00"/>
    <n v="176"/>
    <n v="1"/>
    <n v="19"/>
    <n v="30"/>
    <n v="2"/>
    <n v="23.432207999999999"/>
    <n v="26.12"/>
    <n v="5000000"/>
    <n v="264480"/>
    <n v="1228758"/>
    <n v="46782"/>
    <n v="0"/>
    <n v="0"/>
    <m/>
    <n v="245752"/>
    <n v="46782"/>
    <n v="90954"/>
    <m/>
    <m/>
    <d v="2020-10-20T00:00:00"/>
    <n v="1"/>
    <s v="O"/>
    <n v="1"/>
    <n v="30"/>
    <n v="1228758"/>
    <m/>
    <m/>
    <m/>
    <m/>
    <m/>
    <m/>
    <n v="1"/>
    <n v="1"/>
    <m/>
    <m/>
    <n v="264157"/>
    <s v="LINEA CONSUMO"/>
    <n v="0"/>
    <n v="2"/>
    <m/>
    <m/>
    <n v="5"/>
    <m/>
    <m/>
    <m/>
    <m/>
    <n v="2"/>
    <n v="7"/>
    <n v="2"/>
    <d v="2021-03-31T00:00:00"/>
    <s v="D"/>
    <s v="Consumo"/>
    <x v="1"/>
    <x v="1"/>
  </r>
  <r>
    <s v="C"/>
    <s v="*"/>
    <n v="144220"/>
    <n v="4"/>
    <n v="550003048"/>
    <d v="2020-01-03T00:00:00"/>
    <d v="2021-03-04T00:00:00"/>
    <n v="176"/>
    <n v="1"/>
    <n v="8"/>
    <n v="30"/>
    <n v="2"/>
    <n v="23.432207999999999"/>
    <n v="26.12"/>
    <n v="1500000"/>
    <n v="123867"/>
    <n v="615037"/>
    <n v="28184"/>
    <n v="0"/>
    <n v="0"/>
    <m/>
    <n v="123007"/>
    <n v="28184"/>
    <n v="45695"/>
    <m/>
    <m/>
    <d v="2020-11-26T00:00:00"/>
    <n v="1"/>
    <s v="O"/>
    <n v="1"/>
    <n v="30"/>
    <n v="615037"/>
    <m/>
    <m/>
    <m/>
    <m/>
    <m/>
    <m/>
    <n v="1"/>
    <n v="1"/>
    <m/>
    <m/>
    <n v="132220"/>
    <s v="LINEA CONSUMO"/>
    <n v="0"/>
    <n v="2"/>
    <m/>
    <m/>
    <n v="5"/>
    <m/>
    <m/>
    <m/>
    <m/>
    <n v="2"/>
    <n v="7"/>
    <n v="2"/>
    <d v="2021-03-31T00:00:00"/>
    <s v="D"/>
    <s v="Consumo"/>
    <x v="1"/>
    <x v="1"/>
  </r>
  <r>
    <s v="C"/>
    <s v="*"/>
    <n v="144220"/>
    <n v="2"/>
    <n v="18617"/>
    <d v="2020-07-01T00:00:00"/>
    <d v="2021-02-28T00:00:00"/>
    <n v="122"/>
    <n v="1"/>
    <n v="3"/>
    <n v="30"/>
    <n v="2"/>
    <n v="21.08"/>
    <n v="23.240787000000001"/>
    <n v="551839"/>
    <n v="84470"/>
    <n v="323547"/>
    <n v="16036"/>
    <n v="0"/>
    <n v="0"/>
    <m/>
    <n v="64709"/>
    <n v="16036"/>
    <n v="12137"/>
    <m/>
    <m/>
    <d v="2020-12-31T00:00:00"/>
    <n v="1"/>
    <s v="O"/>
    <n v="1"/>
    <n v="30"/>
    <n v="323547"/>
    <m/>
    <m/>
    <m/>
    <m/>
    <m/>
    <m/>
    <n v="1"/>
    <n v="1"/>
    <n v="44013"/>
    <s v="C"/>
    <n v="284000"/>
    <s v="LINEA CONSUMO"/>
    <n v="1"/>
    <n v="0"/>
    <m/>
    <m/>
    <n v="5"/>
    <m/>
    <m/>
    <m/>
    <m/>
    <n v="1"/>
    <n v="7"/>
    <n v="2"/>
    <d v="2021-03-31T00:00:00"/>
    <s v="D"/>
    <s v="Consumo"/>
    <x v="1"/>
    <x v="1"/>
  </r>
  <r>
    <s v="C"/>
    <s v="*"/>
    <n v="144220"/>
    <n v="2"/>
    <n v="18298"/>
    <d v="2020-07-01T00:00:00"/>
    <d v="2023-09-01T00:00:00"/>
    <n v="29"/>
    <n v="1"/>
    <n v="7"/>
    <n v="30"/>
    <n v="2"/>
    <n v="21.03"/>
    <n v="23.180243999999998"/>
    <n v="6132343"/>
    <n v="222392"/>
    <n v="5176475"/>
    <n v="87361"/>
    <n v="0"/>
    <n v="0"/>
    <m/>
    <n v="1035295"/>
    <n v="87361"/>
    <n v="0"/>
    <m/>
    <m/>
    <d v="2021-03-27T00:00:00"/>
    <n v="1"/>
    <s v="O"/>
    <n v="1"/>
    <n v="30"/>
    <n v="21927"/>
    <m/>
    <m/>
    <m/>
    <m/>
    <m/>
    <m/>
    <n v="1"/>
    <n v="1"/>
    <n v="44013"/>
    <s v="C"/>
    <n v="785765"/>
    <s v="LINEA CONSUMO"/>
    <n v="1"/>
    <n v="2"/>
    <m/>
    <m/>
    <n v="5"/>
    <m/>
    <m/>
    <m/>
    <m/>
    <n v="1"/>
    <n v="7"/>
    <n v="2"/>
    <d v="2021-03-31T00:00:00"/>
    <s v="D"/>
    <s v="Consumo"/>
    <x v="2"/>
    <x v="1"/>
  </r>
  <r>
    <s v="C"/>
    <s v="*"/>
    <n v="144220"/>
    <n v="4"/>
    <n v="21218"/>
    <d v="2021-01-20T00:00:00"/>
    <d v="2023-07-20T00:00:00"/>
    <n v="0"/>
    <n v="1"/>
    <n v="2"/>
    <n v="30"/>
    <n v="2"/>
    <n v="11.420004"/>
    <n v="12.03712"/>
    <n v="876000"/>
    <n v="33704"/>
    <n v="825024"/>
    <n v="2259"/>
    <n v="0"/>
    <n v="0"/>
    <m/>
    <n v="165005"/>
    <n v="2259"/>
    <n v="0"/>
    <m/>
    <m/>
    <d v="2021-03-27T00:00:00"/>
    <n v="1"/>
    <s v="O"/>
    <n v="1"/>
    <n v="30"/>
    <n v="0"/>
    <m/>
    <m/>
    <m/>
    <m/>
    <m/>
    <m/>
    <n v="1"/>
    <n v="1"/>
    <m/>
    <m/>
    <n v="125235"/>
    <s v="LINEA CONSUMO"/>
    <n v="0"/>
    <n v="0"/>
    <m/>
    <m/>
    <n v="5"/>
    <m/>
    <m/>
    <m/>
    <m/>
    <n v="1"/>
    <n v="7"/>
    <n v="2"/>
    <d v="2021-03-31T00:00:00"/>
    <s v="D"/>
    <s v="Consumo"/>
    <x v="1"/>
    <x v="1"/>
  </r>
  <r>
    <s v="C"/>
    <s v="*"/>
    <n v="144220"/>
    <n v="4"/>
    <n v="18500"/>
    <d v="2019-04-12T00:00:00"/>
    <d v="2021-04-12T00:00:00"/>
    <n v="138"/>
    <n v="1"/>
    <n v="17"/>
    <n v="30"/>
    <n v="2"/>
    <n v="23.432207999999999"/>
    <n v="26.12"/>
    <n v="5000000"/>
    <n v="263060"/>
    <n v="1475679"/>
    <n v="89579"/>
    <n v="0"/>
    <n v="0"/>
    <m/>
    <n v="295136"/>
    <n v="89579"/>
    <n v="73430"/>
    <m/>
    <m/>
    <d v="2020-12-01T00:00:00"/>
    <n v="1"/>
    <s v="O"/>
    <n v="1"/>
    <n v="30"/>
    <n v="1217667"/>
    <m/>
    <m/>
    <m/>
    <m/>
    <m/>
    <m/>
    <n v="1"/>
    <n v="1"/>
    <m/>
    <m/>
    <n v="880000"/>
    <s v="LINEA CONSUMO"/>
    <n v="0"/>
    <n v="2"/>
    <m/>
    <m/>
    <n v="5"/>
    <m/>
    <m/>
    <m/>
    <m/>
    <n v="1"/>
    <n v="7"/>
    <n v="2"/>
    <d v="2021-03-31T00:00:00"/>
    <s v="D"/>
    <s v="Consumo"/>
    <x v="1"/>
    <x v="1"/>
  </r>
  <r>
    <s v="C"/>
    <s v="*"/>
    <n v="144220"/>
    <n v="4"/>
    <n v="19994"/>
    <d v="2020-02-28T00:00:00"/>
    <d v="2023-05-15T00:00:00"/>
    <n v="135"/>
    <n v="1"/>
    <n v="7"/>
    <n v="30"/>
    <n v="2"/>
    <n v="23.432207999999999"/>
    <n v="26.12"/>
    <n v="10500000"/>
    <n v="394174"/>
    <n v="9092886"/>
    <n v="581838"/>
    <n v="0"/>
    <n v="0"/>
    <m/>
    <n v="1818577"/>
    <n v="581838"/>
    <n v="231515"/>
    <m/>
    <m/>
    <d v="2021-03-15T00:00:00"/>
    <n v="1"/>
    <s v="O"/>
    <n v="1"/>
    <n v="30"/>
    <n v="1118978"/>
    <m/>
    <m/>
    <m/>
    <m/>
    <m/>
    <m/>
    <n v="1"/>
    <n v="1"/>
    <m/>
    <m/>
    <n v="2780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0"/>
    <n v="4"/>
    <n v="20190"/>
    <d v="2020-06-08T00:00:00"/>
    <d v="2022-02-08T00:00:00"/>
    <n v="142"/>
    <n v="1"/>
    <n v="4"/>
    <n v="30"/>
    <n v="2"/>
    <n v="21.02"/>
    <n v="23.168139"/>
    <n v="3000000"/>
    <n v="179103"/>
    <n v="2480331"/>
    <n v="132525"/>
    <n v="0"/>
    <n v="0"/>
    <m/>
    <n v="496066"/>
    <n v="132525"/>
    <n v="120864"/>
    <m/>
    <m/>
    <d v="2020-12-01T00:00:00"/>
    <n v="1"/>
    <s v="O"/>
    <n v="1"/>
    <n v="30"/>
    <n v="702457"/>
    <m/>
    <m/>
    <m/>
    <m/>
    <m/>
    <m/>
    <n v="1"/>
    <n v="1"/>
    <m/>
    <m/>
    <n v="228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0"/>
    <n v="4"/>
    <n v="19285"/>
    <d v="2020-07-01T00:00:00"/>
    <d v="2022-01-05T00:00:00"/>
    <n v="175"/>
    <n v="1"/>
    <n v="2"/>
    <n v="30"/>
    <n v="2"/>
    <n v="23.34"/>
    <n v="26.005981999999999"/>
    <n v="3274512"/>
    <n v="217362"/>
    <n v="2964177"/>
    <n v="131321"/>
    <n v="0"/>
    <n v="0"/>
    <m/>
    <n v="592835"/>
    <n v="131321"/>
    <n v="219969"/>
    <m/>
    <m/>
    <d v="2020-11-04T00:00:00"/>
    <n v="1"/>
    <s v="O"/>
    <n v="1"/>
    <n v="30"/>
    <n v="1006074"/>
    <m/>
    <m/>
    <m/>
    <m/>
    <m/>
    <m/>
    <n v="1"/>
    <n v="1"/>
    <m/>
    <m/>
    <n v="748000"/>
    <s v="LINEA CONSUMO"/>
    <n v="0"/>
    <n v="2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20"/>
    <n v="4"/>
    <n v="16111"/>
    <d v="2020-07-01T00:00:00"/>
    <d v="2033-06-05T00:00:00"/>
    <n v="55"/>
    <n v="1"/>
    <n v="6"/>
    <n v="30"/>
    <n v="2"/>
    <n v="12.000000999999999"/>
    <n v="12.682504"/>
    <n v="41045587"/>
    <n v="522134"/>
    <n v="40358541"/>
    <n v="808861"/>
    <n v="0"/>
    <n v="0"/>
    <m/>
    <n v="8071708"/>
    <n v="808861"/>
    <n v="0"/>
    <m/>
    <m/>
    <d v="2021-03-18T00:00:00"/>
    <n v="1"/>
    <s v="O"/>
    <n v="1"/>
    <n v="30"/>
    <n v="238309"/>
    <m/>
    <m/>
    <m/>
    <m/>
    <m/>
    <m/>
    <n v="1"/>
    <n v="1"/>
    <m/>
    <m/>
    <n v="14688"/>
    <s v="LINEA CONSUMO"/>
    <n v="0"/>
    <n v="0"/>
    <m/>
    <m/>
    <n v="1"/>
    <n v="2"/>
    <n v="44013"/>
    <s v="C"/>
    <m/>
    <n v="1"/>
    <n v="7"/>
    <n v="2"/>
    <d v="2021-03-31T00:00:00"/>
    <s v="D"/>
    <s v="Consumo"/>
    <x v="5"/>
    <x v="1"/>
  </r>
  <r>
    <s v="C"/>
    <s v="*"/>
    <n v="144220"/>
    <n v="2"/>
    <n v="16112"/>
    <d v="2020-07-01T00:00:00"/>
    <d v="2033-06-05T00:00:00"/>
    <n v="0"/>
    <n v="1"/>
    <n v="8"/>
    <n v="30"/>
    <n v="2"/>
    <n v="12.000000999999999"/>
    <n v="12.682504"/>
    <n v="37420687"/>
    <n v="476023"/>
    <n v="36577072"/>
    <n v="304356"/>
    <n v="0"/>
    <n v="0"/>
    <m/>
    <n v="7315414"/>
    <n v="304356"/>
    <n v="0"/>
    <m/>
    <m/>
    <d v="2021-03-18T00:00:00"/>
    <n v="1"/>
    <s v="O"/>
    <n v="1"/>
    <n v="30"/>
    <n v="0"/>
    <m/>
    <m/>
    <m/>
    <m/>
    <m/>
    <m/>
    <n v="1"/>
    <n v="1"/>
    <n v="44013"/>
    <s v="D"/>
    <n v="13312"/>
    <s v="LINEA CONSUMO"/>
    <n v="1"/>
    <n v="0"/>
    <m/>
    <m/>
    <n v="5"/>
    <m/>
    <m/>
    <m/>
    <m/>
    <n v="1"/>
    <n v="7"/>
    <n v="2"/>
    <d v="2021-03-31T00:00:00"/>
    <s v="D"/>
    <s v="Consumo"/>
    <x v="5"/>
    <x v="1"/>
  </r>
  <r>
    <s v="C"/>
    <s v="*"/>
    <n v="144225"/>
    <n v="4"/>
    <n v="16833"/>
    <d v="2018-05-17T00:00:00"/>
    <d v="2021-06-15T00:00:00"/>
    <n v="495"/>
    <n v="1"/>
    <n v="16"/>
    <n v="30"/>
    <n v="2"/>
    <n v="22.74"/>
    <n v="25.266368"/>
    <n v="15000000"/>
    <n v="578615"/>
    <n v="9413526"/>
    <n v="410970"/>
    <n v="0"/>
    <n v="0"/>
    <m/>
    <n v="9413526"/>
    <n v="410970"/>
    <n v="2762080"/>
    <m/>
    <m/>
    <d v="2021-03-08T00:00:00"/>
    <n v="1"/>
    <s v="O"/>
    <n v="1"/>
    <n v="30"/>
    <n v="7741449"/>
    <m/>
    <m/>
    <m/>
    <m/>
    <m/>
    <m/>
    <n v="1"/>
    <n v="1"/>
    <m/>
    <m/>
    <n v="494000"/>
    <s v="LINEA CONSUMO"/>
    <n v="0"/>
    <n v="2"/>
    <m/>
    <m/>
    <n v="5"/>
    <m/>
    <m/>
    <m/>
    <m/>
    <n v="1"/>
    <n v="7"/>
    <n v="2"/>
    <d v="2021-03-31T00:00:00"/>
    <s v="E"/>
    <s v="Consumo"/>
    <x v="2"/>
    <x v="1"/>
  </r>
  <r>
    <s v="C"/>
    <s v="*"/>
    <n v="144225"/>
    <n v="4"/>
    <n v="16971"/>
    <d v="2018-06-08T00:00:00"/>
    <d v="2021-01-15T00:00:00"/>
    <n v="285"/>
    <n v="1"/>
    <n v="23"/>
    <n v="30"/>
    <n v="2"/>
    <n v="22.569998999999999"/>
    <n v="25.057534"/>
    <n v="10000000"/>
    <n v="428650"/>
    <n v="3156268"/>
    <n v="250610"/>
    <n v="0"/>
    <n v="0"/>
    <m/>
    <n v="1578134"/>
    <n v="250610"/>
    <n v="578509"/>
    <m/>
    <m/>
    <d v="2021-03-18T00:00:00"/>
    <n v="1"/>
    <s v="O"/>
    <n v="1"/>
    <n v="30"/>
    <n v="3156268"/>
    <m/>
    <m/>
    <m/>
    <m/>
    <m/>
    <m/>
    <n v="1"/>
    <n v="1"/>
    <m/>
    <m/>
    <n v="1187500"/>
    <s v="LINEA CONSUMO"/>
    <n v="0"/>
    <n v="2"/>
    <m/>
    <m/>
    <n v="5"/>
    <m/>
    <m/>
    <m/>
    <m/>
    <n v="1"/>
    <n v="7"/>
    <n v="2"/>
    <d v="2021-03-31T00:00:00"/>
    <s v="E"/>
    <s v="Consumo"/>
    <x v="0"/>
    <x v="1"/>
  </r>
  <r>
    <s v="C"/>
    <s v="*"/>
    <n v="144225"/>
    <n v="4"/>
    <n v="15011"/>
    <d v="2017-05-04T00:00:00"/>
    <d v="2020-01-04T00:00:00"/>
    <n v="506"/>
    <n v="1"/>
    <n v="29"/>
    <n v="30"/>
    <n v="2"/>
    <n v="18.54"/>
    <n v="20.199463000000002"/>
    <n v="12000000"/>
    <n v="478139"/>
    <n v="978463"/>
    <n v="43919"/>
    <n v="0"/>
    <n v="0"/>
    <m/>
    <n v="978463"/>
    <n v="43919"/>
    <n v="560039"/>
    <m/>
    <m/>
    <d v="2021-02-26T00:00:00"/>
    <n v="1"/>
    <s v="O"/>
    <n v="1"/>
    <n v="30"/>
    <n v="978463"/>
    <m/>
    <m/>
    <m/>
    <m/>
    <m/>
    <m/>
    <n v="1"/>
    <n v="1"/>
    <m/>
    <m/>
    <n v="448000"/>
    <s v="LINEA CONSUMO"/>
    <n v="0"/>
    <n v="2"/>
    <m/>
    <m/>
    <n v="5"/>
    <m/>
    <m/>
    <m/>
    <m/>
    <n v="1"/>
    <n v="7"/>
    <n v="2"/>
    <d v="2021-03-31T00:00:00"/>
    <s v="E"/>
    <s v="Consumo"/>
    <x v="1"/>
    <x v="1"/>
  </r>
  <r>
    <s v="C"/>
    <s v="*"/>
    <n v="144225"/>
    <n v="2"/>
    <n v="19393"/>
    <d v="2019-10-22T00:00:00"/>
    <d v="2034-11-22T00:00:00"/>
    <n v="0"/>
    <n v="1"/>
    <n v="29"/>
    <n v="30"/>
    <n v="2"/>
    <n v="12.000006000000001"/>
    <n v="12.682510000000001"/>
    <n v="123624988"/>
    <n v="1483708"/>
    <n v="115170442"/>
    <n v="11076696"/>
    <n v="0"/>
    <n v="0"/>
    <m/>
    <n v="115170442"/>
    <n v="11076696"/>
    <n v="220338"/>
    <m/>
    <m/>
    <d v="2021-01-30T00:00:00"/>
    <n v="1"/>
    <s v="O"/>
    <n v="1"/>
    <n v="30"/>
    <n v="0"/>
    <m/>
    <m/>
    <m/>
    <m/>
    <m/>
    <m/>
    <n v="1"/>
    <n v="1"/>
    <n v="43760"/>
    <s v="E"/>
    <n v="965689"/>
    <s v="LINEA CONSUMO"/>
    <n v="1"/>
    <n v="2"/>
    <m/>
    <m/>
    <n v="5"/>
    <m/>
    <m/>
    <m/>
    <m/>
    <n v="1"/>
    <n v="7"/>
    <n v="2"/>
    <d v="2021-03-31T00:00:00"/>
    <s v="E"/>
    <s v="Consumo"/>
    <x v="6"/>
    <x v="1"/>
  </r>
  <r>
    <s v="C"/>
    <s v="*"/>
    <n v="144225"/>
    <n v="4"/>
    <n v="17538"/>
    <d v="2018-09-27T00:00:00"/>
    <d v="2022-10-15T00:00:00"/>
    <n v="45"/>
    <n v="1"/>
    <n v="27"/>
    <n v="30"/>
    <n v="2"/>
    <n v="20.03"/>
    <n v="21.975095"/>
    <n v="21500000"/>
    <n v="654596"/>
    <n v="11441423"/>
    <n v="281160"/>
    <n v="0"/>
    <n v="0"/>
    <m/>
    <n v="5720712"/>
    <n v="281160"/>
    <n v="0"/>
    <m/>
    <m/>
    <d v="2021-03-15T00:00:00"/>
    <n v="1"/>
    <s v="O"/>
    <n v="1"/>
    <n v="30"/>
    <n v="858199"/>
    <m/>
    <m/>
    <m/>
    <m/>
    <m/>
    <m/>
    <n v="1"/>
    <n v="1"/>
    <m/>
    <m/>
    <n v="2007900"/>
    <s v="LINEA CONSUMO"/>
    <n v="0"/>
    <n v="2"/>
    <m/>
    <m/>
    <n v="5"/>
    <m/>
    <m/>
    <m/>
    <m/>
    <n v="1"/>
    <n v="7"/>
    <n v="2"/>
    <d v="2021-03-31T00:00:00"/>
    <s v="E"/>
    <s v="Consumo"/>
    <x v="4"/>
    <x v="1"/>
  </r>
  <r>
    <s v="C"/>
    <s v="*"/>
    <n v="144225"/>
    <n v="4"/>
    <n v="16222"/>
    <d v="2018-01-05T00:00:00"/>
    <d v="2020-01-30T00:00:00"/>
    <n v="510"/>
    <n v="1"/>
    <n v="20"/>
    <n v="30"/>
    <n v="2"/>
    <n v="20.8"/>
    <n v="22.902097999999999"/>
    <n v="5000000"/>
    <n v="256437"/>
    <n v="897062"/>
    <n v="32468"/>
    <n v="0"/>
    <n v="0"/>
    <m/>
    <n v="897062"/>
    <n v="32468"/>
    <n v="269835"/>
    <m/>
    <m/>
    <d v="2019-12-31T00:00:00"/>
    <n v="1"/>
    <s v="O"/>
    <n v="1"/>
    <n v="30"/>
    <n v="897062"/>
    <m/>
    <m/>
    <m/>
    <m/>
    <m/>
    <m/>
    <n v="1"/>
    <n v="1"/>
    <m/>
    <m/>
    <n v="333000"/>
    <s v="LINEA CONSUMO"/>
    <n v="0"/>
    <n v="2"/>
    <m/>
    <m/>
    <n v="5"/>
    <m/>
    <m/>
    <m/>
    <m/>
    <n v="1"/>
    <n v="7"/>
    <n v="2"/>
    <d v="2021-03-31T00:00:00"/>
    <s v="E"/>
    <s v="Consumo"/>
    <x v="1"/>
    <x v="1"/>
  </r>
  <r>
    <s v="C"/>
    <s v="*"/>
    <n v="144225"/>
    <n v="4"/>
    <n v="19196"/>
    <d v="2019-08-30T00:00:00"/>
    <d v="2021-12-05T00:00:00"/>
    <n v="0"/>
    <n v="1"/>
    <n v="9"/>
    <n v="30"/>
    <n v="2"/>
    <n v="21.01"/>
    <n v="23.156034999999999"/>
    <n v="7000000"/>
    <n v="327570"/>
    <n v="5020256"/>
    <n v="504008"/>
    <n v="0"/>
    <n v="0"/>
    <m/>
    <n v="2510128"/>
    <n v="504008"/>
    <n v="334697"/>
    <m/>
    <m/>
    <d v="2020-07-31T00:00:00"/>
    <n v="1"/>
    <s v="O"/>
    <n v="1"/>
    <n v="30"/>
    <n v="0"/>
    <m/>
    <m/>
    <m/>
    <m/>
    <m/>
    <m/>
    <n v="1"/>
    <n v="1"/>
    <m/>
    <m/>
    <n v="1659271"/>
    <s v="LINEA CONSUMO"/>
    <n v="0"/>
    <n v="2"/>
    <m/>
    <m/>
    <n v="5"/>
    <m/>
    <m/>
    <m/>
    <m/>
    <n v="1"/>
    <n v="7"/>
    <n v="2"/>
    <d v="2021-03-31T00:00:00"/>
    <s v="E"/>
    <s v="Consumo"/>
    <x v="2"/>
    <x v="1"/>
  </r>
  <r>
    <s v="C"/>
    <s v="*"/>
    <n v="144225"/>
    <n v="4"/>
    <n v="20018"/>
    <d v="2020-03-05T00:00:00"/>
    <d v="2021-07-10T00:00:00"/>
    <n v="0"/>
    <n v="1"/>
    <n v="2"/>
    <n v="30"/>
    <n v="2"/>
    <n v="11.32"/>
    <n v="11.926185"/>
    <n v="2000000"/>
    <n v="135258"/>
    <n v="1766120"/>
    <n v="51803"/>
    <n v="0"/>
    <n v="0"/>
    <m/>
    <n v="883060"/>
    <n v="51803"/>
    <n v="175969"/>
    <m/>
    <m/>
    <d v="2020-06-26T00:00:00"/>
    <n v="1"/>
    <s v="O"/>
    <n v="1"/>
    <n v="30"/>
    <n v="0"/>
    <m/>
    <m/>
    <m/>
    <m/>
    <m/>
    <m/>
    <n v="1"/>
    <n v="1"/>
    <m/>
    <m/>
    <n v="583729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7879"/>
    <d v="2018-11-30T00:00:00"/>
    <d v="2020-11-01T00:00:00"/>
    <n v="419"/>
    <n v="1"/>
    <n v="13"/>
    <n v="30"/>
    <n v="2"/>
    <n v="23.3"/>
    <n v="25.95655"/>
    <n v="4000000"/>
    <n v="217283"/>
    <n v="1822276"/>
    <n v="121404"/>
    <n v="0"/>
    <n v="0"/>
    <m/>
    <n v="1822276"/>
    <n v="121404"/>
    <n v="406796"/>
    <m/>
    <m/>
    <d v="2020-08-01T00:00:00"/>
    <n v="1"/>
    <s v="O"/>
    <n v="1"/>
    <n v="30"/>
    <n v="1822276"/>
    <m/>
    <m/>
    <m/>
    <m/>
    <m/>
    <m/>
    <n v="1"/>
    <n v="1"/>
    <m/>
    <m/>
    <n v="280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4110"/>
    <d v="2016-09-23T00:00:00"/>
    <d v="2020-09-23T00:00:00"/>
    <n v="427"/>
    <n v="1"/>
    <n v="39"/>
    <n v="30"/>
    <n v="2"/>
    <n v="23.432207999999999"/>
    <n v="26.12"/>
    <n v="29900000"/>
    <n v="993233"/>
    <n v="7790805"/>
    <n v="378635"/>
    <n v="0"/>
    <n v="0"/>
    <m/>
    <n v="7790805"/>
    <n v="378635"/>
    <n v="1889749"/>
    <m/>
    <m/>
    <d v="2020-03-30T00:00:00"/>
    <n v="1"/>
    <s v="O"/>
    <n v="1"/>
    <n v="30"/>
    <n v="7790805"/>
    <m/>
    <m/>
    <m/>
    <m/>
    <m/>
    <m/>
    <n v="1"/>
    <n v="1"/>
    <m/>
    <m/>
    <n v="4674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7645"/>
    <d v="2018-10-18T00:00:00"/>
    <d v="2022-03-01T00:00:00"/>
    <n v="299"/>
    <n v="1"/>
    <n v="18"/>
    <n v="30"/>
    <n v="2"/>
    <n v="22.37"/>
    <n v="24.812258"/>
    <n v="6000000"/>
    <n v="214143"/>
    <n v="3796952"/>
    <n v="237196"/>
    <n v="0"/>
    <n v="0"/>
    <m/>
    <n v="1898476"/>
    <n v="237196"/>
    <n v="496826"/>
    <m/>
    <m/>
    <d v="2020-11-12T00:00:00"/>
    <n v="1"/>
    <s v="O"/>
    <n v="1"/>
    <n v="30"/>
    <n v="1513309"/>
    <m/>
    <m/>
    <m/>
    <m/>
    <m/>
    <m/>
    <n v="1"/>
    <n v="1"/>
    <m/>
    <m/>
    <n v="486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8484"/>
    <d v="2019-04-10T00:00:00"/>
    <d v="2020-09-05T00:00:00"/>
    <n v="415"/>
    <n v="1"/>
    <n v="8"/>
    <n v="30"/>
    <n v="2"/>
    <n v="17.48"/>
    <n v="18.95072"/>
    <n v="2000000"/>
    <n v="141036"/>
    <n v="1031616"/>
    <n v="33121"/>
    <n v="0"/>
    <n v="0"/>
    <m/>
    <n v="1031616"/>
    <n v="33121"/>
    <n v="231354"/>
    <m/>
    <m/>
    <d v="2020-02-03T00:00:00"/>
    <n v="1"/>
    <s v="O"/>
    <n v="1"/>
    <n v="30"/>
    <n v="1031616"/>
    <m/>
    <m/>
    <m/>
    <m/>
    <m/>
    <m/>
    <n v="1"/>
    <n v="1"/>
    <m/>
    <m/>
    <n v="361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2"/>
    <n v="16061"/>
    <d v="2020-07-01T00:00:00"/>
    <d v="2025-03-30T00:00:00"/>
    <n v="30"/>
    <n v="1"/>
    <n v="6"/>
    <n v="30"/>
    <n v="2"/>
    <n v="13.2"/>
    <n v="14.02862"/>
    <n v="7589773"/>
    <n v="182255"/>
    <n v="6980631"/>
    <n v="157016"/>
    <n v="0"/>
    <n v="0"/>
    <m/>
    <n v="3490316"/>
    <n v="157016"/>
    <n v="0"/>
    <m/>
    <m/>
    <d v="2021-02-23T00:00:00"/>
    <n v="1"/>
    <s v="O"/>
    <n v="1"/>
    <n v="30"/>
    <n v="212113"/>
    <m/>
    <m/>
    <m/>
    <m/>
    <m/>
    <m/>
    <n v="1"/>
    <n v="1"/>
    <n v="44013"/>
    <s v="D"/>
    <n v="356000"/>
    <s v="LINEA CONSUMO"/>
    <n v="1"/>
    <n v="0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7189"/>
    <d v="2018-07-26T00:00:00"/>
    <d v="2020-08-14T00:00:00"/>
    <n v="496"/>
    <n v="1"/>
    <n v="14"/>
    <n v="30"/>
    <n v="2"/>
    <n v="20.150001"/>
    <n v="22.119140999999999"/>
    <n v="4500000"/>
    <n v="229361"/>
    <n v="2095272"/>
    <n v="80669"/>
    <n v="0"/>
    <n v="0"/>
    <m/>
    <n v="2095272"/>
    <n v="80669"/>
    <n v="588388"/>
    <m/>
    <m/>
    <d v="2019-12-31T00:00:00"/>
    <n v="1"/>
    <s v="O"/>
    <n v="1"/>
    <n v="30"/>
    <n v="2095272"/>
    <m/>
    <m/>
    <m/>
    <m/>
    <m/>
    <m/>
    <n v="1"/>
    <n v="1"/>
    <m/>
    <m/>
    <n v="471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8811"/>
    <d v="2019-06-11T00:00:00"/>
    <d v="2020-12-15T00:00:00"/>
    <n v="435"/>
    <n v="1"/>
    <n v="6"/>
    <n v="30"/>
    <n v="2"/>
    <n v="23.39"/>
    <n v="26.067796999999999"/>
    <n v="2300000"/>
    <n v="152730"/>
    <n v="1620227"/>
    <n v="88288"/>
    <n v="0"/>
    <n v="0"/>
    <m/>
    <n v="1620227"/>
    <n v="88288"/>
    <n v="398931"/>
    <m/>
    <m/>
    <d v="2020-01-31T00:00:00"/>
    <n v="1"/>
    <s v="O"/>
    <n v="1"/>
    <n v="30"/>
    <n v="1620227"/>
    <m/>
    <m/>
    <m/>
    <m/>
    <m/>
    <m/>
    <n v="1"/>
    <n v="1"/>
    <m/>
    <m/>
    <n v="513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7266"/>
    <d v="2018-08-02T00:00:00"/>
    <d v="2021-09-15T00:00:00"/>
    <n v="255"/>
    <n v="1"/>
    <n v="22"/>
    <n v="30"/>
    <n v="2"/>
    <n v="20.150001"/>
    <n v="22.119140999999999"/>
    <n v="16000000"/>
    <n v="584094"/>
    <n v="7688514"/>
    <n v="408240"/>
    <n v="0"/>
    <n v="0"/>
    <m/>
    <n v="3844257"/>
    <n v="408240"/>
    <n v="1136961"/>
    <m/>
    <m/>
    <d v="2021-03-29T00:00:00"/>
    <n v="1"/>
    <s v="O"/>
    <n v="1"/>
    <n v="30"/>
    <n v="4381031"/>
    <m/>
    <m/>
    <m/>
    <m/>
    <m/>
    <m/>
    <n v="1"/>
    <n v="1"/>
    <m/>
    <m/>
    <n v="15715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7713"/>
    <d v="2018-10-31T00:00:00"/>
    <d v="2024-10-31T00:00:00"/>
    <n v="60"/>
    <n v="1"/>
    <n v="26"/>
    <n v="30"/>
    <n v="2"/>
    <n v="20.97"/>
    <n v="23.107628999999999"/>
    <n v="21500000"/>
    <n v="527146"/>
    <n v="16569379"/>
    <n v="674273"/>
    <n v="0"/>
    <n v="0"/>
    <m/>
    <n v="8284690"/>
    <n v="674273"/>
    <n v="0"/>
    <m/>
    <m/>
    <d v="2021-03-11T00:00:00"/>
    <n v="1"/>
    <s v="O"/>
    <n v="1"/>
    <n v="30"/>
    <n v="725292"/>
    <m/>
    <m/>
    <m/>
    <m/>
    <m/>
    <m/>
    <n v="1"/>
    <n v="1"/>
    <m/>
    <m/>
    <n v="0"/>
    <s v="LINEA CONSUMO"/>
    <n v="0"/>
    <n v="0"/>
    <m/>
    <m/>
    <n v="5"/>
    <m/>
    <m/>
    <m/>
    <m/>
    <n v="1"/>
    <n v="7"/>
    <n v="2"/>
    <d v="2021-03-31T00:00:00"/>
    <s v="A"/>
    <s v="Consumo"/>
    <x v="3"/>
    <x v="0"/>
  </r>
  <r>
    <s v="C"/>
    <s v="*"/>
    <n v="144225"/>
    <n v="4"/>
    <n v="14963"/>
    <d v="2017-04-25T00:00:00"/>
    <d v="2018-08-25T00:00:00"/>
    <n v="1055"/>
    <n v="1"/>
    <n v="11"/>
    <n v="30"/>
    <n v="2"/>
    <n v="23.432207999999999"/>
    <n v="26.12"/>
    <n v="2000000"/>
    <n v="147758"/>
    <n v="695654"/>
    <n v="42954"/>
    <n v="0"/>
    <n v="0"/>
    <m/>
    <n v="695654"/>
    <n v="42954"/>
    <n v="466477"/>
    <m/>
    <m/>
    <d v="2019-12-31T00:00:00"/>
    <n v="1"/>
    <s v="O"/>
    <n v="1"/>
    <n v="30"/>
    <n v="695654"/>
    <m/>
    <m/>
    <m/>
    <m/>
    <m/>
    <m/>
    <n v="1"/>
    <n v="1"/>
    <m/>
    <m/>
    <n v="104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8547"/>
    <d v="2020-07-01T00:00:00"/>
    <d v="2021-05-01T00:00:00"/>
    <n v="209"/>
    <n v="1"/>
    <n v="1"/>
    <n v="30"/>
    <n v="2"/>
    <n v="23.432207999999999"/>
    <n v="26.12"/>
    <n v="1644878"/>
    <n v="182704"/>
    <n v="1354458"/>
    <n v="55813"/>
    <n v="0"/>
    <n v="0"/>
    <m/>
    <n v="677229"/>
    <n v="55813"/>
    <n v="132979"/>
    <m/>
    <m/>
    <d v="2020-11-24T00:00:00"/>
    <n v="1"/>
    <s v="O"/>
    <n v="1"/>
    <n v="30"/>
    <n v="999502"/>
    <m/>
    <m/>
    <m/>
    <m/>
    <m/>
    <m/>
    <n v="1"/>
    <n v="1"/>
    <m/>
    <m/>
    <n v="274000"/>
    <s v="LINEA CONSUMO"/>
    <n v="0"/>
    <n v="2"/>
    <m/>
    <m/>
    <n v="1"/>
    <n v="2"/>
    <n v="44013"/>
    <s v="A"/>
    <m/>
    <n v="1"/>
    <n v="7"/>
    <n v="2"/>
    <d v="2021-03-31T00:00:00"/>
    <s v="A"/>
    <s v="Consumo"/>
    <x v="1"/>
    <x v="0"/>
  </r>
  <r>
    <s v="C"/>
    <s v="*"/>
    <n v="144225"/>
    <n v="4"/>
    <n v="15046"/>
    <d v="2017-05-11T00:00:00"/>
    <d v="2020-02-08T00:00:00"/>
    <n v="502"/>
    <n v="1"/>
    <n v="28"/>
    <n v="30"/>
    <n v="2"/>
    <n v="22.14"/>
    <n v="24.530735"/>
    <n v="11000000"/>
    <n v="458225"/>
    <n v="1459352"/>
    <n v="71570"/>
    <n v="0"/>
    <n v="0"/>
    <m/>
    <n v="1459352"/>
    <n v="71570"/>
    <n v="620325"/>
    <m/>
    <m/>
    <d v="2021-02-16T00:00:00"/>
    <n v="1"/>
    <s v="O"/>
    <n v="1"/>
    <n v="30"/>
    <n v="1459352"/>
    <m/>
    <m/>
    <m/>
    <m/>
    <m/>
    <m/>
    <n v="1"/>
    <n v="1"/>
    <m/>
    <m/>
    <n v="574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8250"/>
    <d v="2019-02-22T00:00:00"/>
    <d v="2021-01-05T00:00:00"/>
    <n v="565"/>
    <n v="1"/>
    <n v="5"/>
    <n v="30"/>
    <n v="2"/>
    <n v="21.03"/>
    <n v="23.180243999999998"/>
    <n v="4000000"/>
    <n v="220684"/>
    <n v="3220223"/>
    <n v="164308"/>
    <n v="0"/>
    <n v="0"/>
    <m/>
    <n v="3220223"/>
    <n v="164308"/>
    <n v="1036429"/>
    <m/>
    <m/>
    <d v="2019-12-31T00:00:00"/>
    <n v="1"/>
    <s v="O"/>
    <n v="1"/>
    <n v="30"/>
    <n v="3220223"/>
    <m/>
    <m/>
    <m/>
    <m/>
    <m/>
    <m/>
    <n v="1"/>
    <n v="1"/>
    <m/>
    <m/>
    <n v="874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2"/>
    <n v="18455"/>
    <d v="2020-07-01T00:00:00"/>
    <d v="2029-10-30T00:00:00"/>
    <n v="60"/>
    <n v="1"/>
    <n v="5"/>
    <n v="30"/>
    <n v="2"/>
    <n v="21.12"/>
    <n v="23.289241000000001"/>
    <n v="17274428"/>
    <n v="355255"/>
    <n v="17009126"/>
    <n v="848749"/>
    <n v="0"/>
    <n v="0"/>
    <m/>
    <n v="8504563"/>
    <n v="848749"/>
    <n v="0"/>
    <m/>
    <m/>
    <d v="2021-03-16T00:00:00"/>
    <n v="1"/>
    <s v="O"/>
    <n v="1"/>
    <n v="30"/>
    <n v="170649"/>
    <m/>
    <m/>
    <m/>
    <m/>
    <m/>
    <m/>
    <n v="1"/>
    <n v="1"/>
    <n v="44013"/>
    <s v="C"/>
    <n v="663900"/>
    <s v="LINEA CONSUMO"/>
    <n v="1"/>
    <n v="2"/>
    <m/>
    <m/>
    <n v="5"/>
    <m/>
    <m/>
    <m/>
    <m/>
    <n v="1"/>
    <n v="7"/>
    <n v="2"/>
    <d v="2021-03-31T00:00:00"/>
    <s v="A"/>
    <s v="Consumo"/>
    <x v="3"/>
    <x v="0"/>
  </r>
  <r>
    <s v="C"/>
    <s v="*"/>
    <n v="144225"/>
    <n v="4"/>
    <n v="16983"/>
    <d v="2018-06-13T00:00:00"/>
    <d v="2020-09-13T00:00:00"/>
    <n v="377"/>
    <n v="1"/>
    <n v="20"/>
    <n v="30"/>
    <n v="2"/>
    <n v="20.170000000000002"/>
    <n v="22.143163000000001"/>
    <n v="12230313"/>
    <n v="567240"/>
    <n v="3289837"/>
    <n v="217145"/>
    <n v="0"/>
    <n v="0"/>
    <m/>
    <n v="3289837"/>
    <n v="217145"/>
    <n v="973199"/>
    <m/>
    <m/>
    <d v="2021-03-02T00:00:00"/>
    <n v="1"/>
    <s v="O"/>
    <n v="1"/>
    <n v="30"/>
    <n v="3289837"/>
    <m/>
    <m/>
    <m/>
    <m/>
    <m/>
    <m/>
    <n v="1"/>
    <n v="1"/>
    <m/>
    <m/>
    <n v="1657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7595"/>
    <d v="2018-10-10T00:00:00"/>
    <d v="2021-06-15T00:00:00"/>
    <n v="345"/>
    <n v="1"/>
    <n v="17"/>
    <n v="30"/>
    <n v="2"/>
    <n v="19.97"/>
    <n v="21.903130999999998"/>
    <n v="11000000"/>
    <n v="446151"/>
    <n v="5757022"/>
    <n v="310838"/>
    <n v="0"/>
    <n v="0"/>
    <m/>
    <n v="2878511"/>
    <n v="310838"/>
    <n v="894572"/>
    <m/>
    <m/>
    <d v="2020-07-29T00:00:00"/>
    <n v="1"/>
    <s v="O"/>
    <n v="1"/>
    <n v="30"/>
    <n v="4461912"/>
    <m/>
    <m/>
    <m/>
    <m/>
    <m/>
    <m/>
    <n v="1"/>
    <n v="1"/>
    <m/>
    <m/>
    <n v="9220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9638"/>
    <d v="2020-07-01T00:00:00"/>
    <d v="2026-04-13T00:00:00"/>
    <n v="0"/>
    <n v="1"/>
    <n v="7"/>
    <n v="30"/>
    <n v="2"/>
    <n v="17.350000000000001"/>
    <n v="18.798393999999998"/>
    <n v="19514027"/>
    <n v="448838"/>
    <n v="18280782"/>
    <n v="537887"/>
    <n v="0"/>
    <n v="0"/>
    <m/>
    <n v="9140391"/>
    <n v="537887"/>
    <n v="0"/>
    <m/>
    <m/>
    <d v="2021-01-29T00:00:00"/>
    <n v="1"/>
    <s v="O"/>
    <n v="1"/>
    <n v="30"/>
    <n v="0"/>
    <m/>
    <m/>
    <m/>
    <m/>
    <m/>
    <m/>
    <n v="1"/>
    <n v="1"/>
    <m/>
    <m/>
    <n v="2890954"/>
    <s v="LINEA CONSUMO"/>
    <n v="0"/>
    <n v="2"/>
    <m/>
    <m/>
    <n v="1"/>
    <n v="2"/>
    <n v="44013"/>
    <s v="A"/>
    <m/>
    <n v="1"/>
    <n v="7"/>
    <n v="2"/>
    <d v="2021-03-31T00:00:00"/>
    <s v="A"/>
    <s v="Consumo"/>
    <x v="3"/>
    <x v="0"/>
  </r>
  <r>
    <s v="C"/>
    <s v="*"/>
    <n v="144225"/>
    <n v="4"/>
    <n v="550002983"/>
    <d v="2020-07-01T00:00:00"/>
    <d v="2021-01-04T00:00:00"/>
    <n v="85"/>
    <n v="1"/>
    <n v="0"/>
    <n v="30"/>
    <n v="2"/>
    <n v="23.432207999999999"/>
    <n v="26.12"/>
    <n v="272499"/>
    <n v="48699"/>
    <n v="272499"/>
    <n v="24770"/>
    <n v="0"/>
    <n v="0"/>
    <m/>
    <n v="136250"/>
    <n v="24770"/>
    <n v="11166"/>
    <m/>
    <m/>
    <d v="2021-03-15T00:00:00"/>
    <n v="1"/>
    <s v="O"/>
    <n v="1"/>
    <n v="30"/>
    <n v="272479"/>
    <m/>
    <m/>
    <m/>
    <m/>
    <m/>
    <m/>
    <n v="1"/>
    <n v="1"/>
    <m/>
    <m/>
    <n v="43093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2984"/>
    <d v="2020-07-01T00:00:00"/>
    <d v="2021-01-04T00:00:00"/>
    <n v="85"/>
    <n v="1"/>
    <n v="0"/>
    <n v="30"/>
    <n v="2"/>
    <n v="23.432207999999999"/>
    <n v="26.12"/>
    <n v="220982"/>
    <n v="39444"/>
    <n v="220982"/>
    <n v="23898"/>
    <n v="0"/>
    <n v="0"/>
    <m/>
    <n v="110491"/>
    <n v="23898"/>
    <n v="9724"/>
    <m/>
    <m/>
    <d v="2020-07-04T00:00:00"/>
    <n v="1"/>
    <s v="O"/>
    <n v="1"/>
    <n v="30"/>
    <n v="220982"/>
    <m/>
    <m/>
    <m/>
    <m/>
    <m/>
    <m/>
    <n v="1"/>
    <n v="1"/>
    <m/>
    <m/>
    <n v="34946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08"/>
    <d v="2020-07-01T00:00:00"/>
    <d v="2021-02-04T00:00:00"/>
    <n v="55"/>
    <n v="1"/>
    <n v="0"/>
    <n v="30"/>
    <n v="2"/>
    <n v="23.432207999999999"/>
    <n v="26.12"/>
    <n v="336410"/>
    <n v="52041"/>
    <n v="336410"/>
    <n v="37813"/>
    <n v="0"/>
    <n v="0"/>
    <m/>
    <n v="168205"/>
    <n v="37813"/>
    <n v="14824"/>
    <m/>
    <m/>
    <d v="2020-07-04T00:00:00"/>
    <n v="1"/>
    <s v="O"/>
    <n v="1"/>
    <n v="30"/>
    <n v="336410"/>
    <m/>
    <m/>
    <m/>
    <m/>
    <m/>
    <m/>
    <n v="1"/>
    <n v="1"/>
    <m/>
    <m/>
    <n v="53200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20"/>
    <d v="2020-07-01T00:00:00"/>
    <d v="2021-02-04T00:00:00"/>
    <n v="55"/>
    <n v="1"/>
    <n v="0"/>
    <n v="30"/>
    <n v="2"/>
    <n v="23.432207999999999"/>
    <n v="26.12"/>
    <n v="356751"/>
    <n v="55188"/>
    <n v="356751"/>
    <n v="40103"/>
    <n v="0"/>
    <n v="0"/>
    <m/>
    <n v="178376"/>
    <n v="40103"/>
    <n v="15708"/>
    <m/>
    <m/>
    <d v="2020-07-04T00:00:00"/>
    <n v="1"/>
    <s v="O"/>
    <n v="1"/>
    <n v="30"/>
    <n v="356751"/>
    <m/>
    <m/>
    <m/>
    <m/>
    <m/>
    <m/>
    <n v="1"/>
    <n v="1"/>
    <m/>
    <m/>
    <n v="56417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22"/>
    <d v="2020-07-01T00:00:00"/>
    <d v="2021-03-04T00:00:00"/>
    <n v="0"/>
    <n v="1"/>
    <n v="0"/>
    <n v="30"/>
    <n v="2"/>
    <n v="23.432207999999999"/>
    <n v="26.12"/>
    <n v="416146"/>
    <n v="56784"/>
    <n v="416146"/>
    <n v="47291"/>
    <n v="0"/>
    <n v="0"/>
    <m/>
    <n v="208073"/>
    <n v="47291"/>
    <n v="18422"/>
    <m/>
    <m/>
    <d v="2020-07-04T00:00:00"/>
    <n v="1"/>
    <s v="O"/>
    <n v="1"/>
    <n v="30"/>
    <n v="0"/>
    <m/>
    <m/>
    <m/>
    <m/>
    <m/>
    <m/>
    <n v="1"/>
    <n v="1"/>
    <m/>
    <m/>
    <n v="65810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32"/>
    <d v="2020-07-01T00:00:00"/>
    <d v="2021-04-04T00:00:00"/>
    <n v="0"/>
    <n v="1"/>
    <n v="0"/>
    <n v="30"/>
    <n v="2"/>
    <n v="23.432207999999999"/>
    <n v="26.12"/>
    <n v="343308"/>
    <n v="42052"/>
    <n v="343308"/>
    <n v="39733"/>
    <n v="0"/>
    <n v="0"/>
    <m/>
    <n v="171654"/>
    <n v="39733"/>
    <n v="15256"/>
    <m/>
    <m/>
    <d v="2020-07-04T00:00:00"/>
    <n v="1"/>
    <s v="O"/>
    <n v="1"/>
    <n v="30"/>
    <n v="0"/>
    <m/>
    <m/>
    <m/>
    <m/>
    <m/>
    <m/>
    <n v="1"/>
    <n v="1"/>
    <m/>
    <m/>
    <n v="54291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33"/>
    <d v="2020-07-01T00:00:00"/>
    <d v="2021-04-04T00:00:00"/>
    <n v="0"/>
    <n v="1"/>
    <n v="0"/>
    <n v="30"/>
    <n v="2"/>
    <n v="23.432207999999999"/>
    <n v="26.12"/>
    <n v="438025"/>
    <n v="53744"/>
    <n v="438025"/>
    <n v="51125"/>
    <n v="0"/>
    <n v="0"/>
    <m/>
    <n v="219013"/>
    <n v="51125"/>
    <n v="19438"/>
    <m/>
    <m/>
    <d v="2020-07-04T00:00:00"/>
    <n v="1"/>
    <s v="O"/>
    <n v="1"/>
    <n v="30"/>
    <n v="0"/>
    <m/>
    <m/>
    <m/>
    <m/>
    <m/>
    <m/>
    <n v="1"/>
    <n v="1"/>
    <m/>
    <m/>
    <n v="69270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34"/>
    <d v="2020-07-01T00:00:00"/>
    <d v="2021-04-04T00:00:00"/>
    <n v="0"/>
    <n v="1"/>
    <n v="0"/>
    <n v="30"/>
    <n v="2"/>
    <n v="23.432207999999999"/>
    <n v="26.12"/>
    <n v="14601"/>
    <n v="1791"/>
    <n v="14601"/>
    <n v="1712"/>
    <n v="0"/>
    <n v="0"/>
    <m/>
    <n v="7301"/>
    <n v="1712"/>
    <n v="617"/>
    <m/>
    <m/>
    <d v="2020-07-04T00:00:00"/>
    <n v="1"/>
    <s v="O"/>
    <n v="1"/>
    <n v="30"/>
    <n v="0"/>
    <m/>
    <m/>
    <m/>
    <m/>
    <m/>
    <m/>
    <n v="1"/>
    <n v="1"/>
    <m/>
    <m/>
    <n v="2309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46"/>
    <d v="2020-07-01T00:00:00"/>
    <d v="2021-04-04T00:00:00"/>
    <n v="0"/>
    <n v="1"/>
    <n v="0"/>
    <n v="30"/>
    <n v="2"/>
    <n v="23.432207999999999"/>
    <n v="26.12"/>
    <n v="171925"/>
    <n v="21059"/>
    <n v="171925"/>
    <n v="19872"/>
    <n v="0"/>
    <n v="0"/>
    <m/>
    <n v="85963"/>
    <n v="19872"/>
    <n v="7632"/>
    <m/>
    <m/>
    <d v="2020-07-04T00:00:00"/>
    <n v="1"/>
    <s v="O"/>
    <n v="1"/>
    <n v="30"/>
    <n v="0"/>
    <m/>
    <m/>
    <m/>
    <m/>
    <m/>
    <m/>
    <n v="1"/>
    <n v="1"/>
    <m/>
    <m/>
    <n v="27189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47"/>
    <d v="2020-07-01T00:00:00"/>
    <d v="2021-04-04T00:00:00"/>
    <n v="0"/>
    <n v="1"/>
    <n v="0"/>
    <n v="30"/>
    <n v="2"/>
    <n v="23.432207999999999"/>
    <n v="26.12"/>
    <n v="442926"/>
    <n v="54345"/>
    <n v="442926"/>
    <n v="51736"/>
    <n v="0"/>
    <n v="0"/>
    <m/>
    <n v="221463"/>
    <n v="51736"/>
    <n v="19674"/>
    <m/>
    <m/>
    <d v="2020-07-04T00:00:00"/>
    <n v="1"/>
    <s v="O"/>
    <n v="1"/>
    <n v="30"/>
    <n v="0"/>
    <m/>
    <m/>
    <m/>
    <m/>
    <m/>
    <m/>
    <n v="1"/>
    <n v="1"/>
    <m/>
    <m/>
    <n v="70045"/>
    <s v="LINEA CONSUMO"/>
    <n v="0"/>
    <n v="2"/>
    <m/>
    <m/>
    <n v="1"/>
    <n v="2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70"/>
    <d v="2020-07-01T00:00:00"/>
    <d v="2021-07-04T00:00:00"/>
    <n v="0"/>
    <n v="1"/>
    <n v="0"/>
    <n v="30"/>
    <n v="2"/>
    <n v="23.432207999999999"/>
    <n v="26.12"/>
    <n v="240194"/>
    <n v="22721"/>
    <n v="240194"/>
    <n v="28828"/>
    <n v="0"/>
    <n v="0"/>
    <m/>
    <n v="120097"/>
    <n v="28828"/>
    <n v="10737"/>
    <m/>
    <m/>
    <d v="2020-07-04T00:00:00"/>
    <n v="1"/>
    <s v="O"/>
    <n v="1"/>
    <n v="30"/>
    <n v="0"/>
    <m/>
    <m/>
    <m/>
    <m/>
    <m/>
    <m/>
    <n v="1"/>
    <n v="1"/>
    <m/>
    <m/>
    <n v="37985"/>
    <s v="LINEA CONSUMO"/>
    <n v="0"/>
    <n v="2"/>
    <m/>
    <m/>
    <n v="1"/>
    <n v="1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71"/>
    <d v="2020-07-01T00:00:00"/>
    <d v="2021-07-04T00:00:00"/>
    <n v="0"/>
    <n v="1"/>
    <n v="0"/>
    <n v="30"/>
    <n v="2"/>
    <n v="23.432207999999999"/>
    <n v="26.12"/>
    <n v="480000"/>
    <n v="45475"/>
    <n v="480000"/>
    <n v="57909"/>
    <n v="0"/>
    <n v="0"/>
    <m/>
    <n v="240000"/>
    <n v="57909"/>
    <n v="21486"/>
    <m/>
    <m/>
    <d v="2020-07-04T00:00:00"/>
    <n v="1"/>
    <s v="O"/>
    <n v="1"/>
    <n v="30"/>
    <n v="0"/>
    <m/>
    <m/>
    <m/>
    <m/>
    <m/>
    <m/>
    <n v="1"/>
    <n v="1"/>
    <m/>
    <m/>
    <n v="75908"/>
    <s v="LINEA CONSUMO"/>
    <n v="0"/>
    <n v="2"/>
    <m/>
    <m/>
    <n v="1"/>
    <n v="1"/>
    <n v="44013"/>
    <s v="A"/>
    <m/>
    <n v="2"/>
    <n v="7"/>
    <n v="2"/>
    <d v="2021-03-31T00:00:00"/>
    <s v="A"/>
    <s v="Consumo"/>
    <x v="1"/>
    <x v="0"/>
  </r>
  <r>
    <s v="C"/>
    <s v="*"/>
    <n v="144225"/>
    <n v="4"/>
    <n v="550003093"/>
    <d v="2020-07-01T00:00:00"/>
    <d v="2021-07-04T00:00:00"/>
    <n v="0"/>
    <n v="1"/>
    <n v="0"/>
    <n v="30"/>
    <n v="2"/>
    <n v="23.432207999999999"/>
    <n v="26.12"/>
    <n v="440000"/>
    <n v="41685"/>
    <n v="440000"/>
    <n v="53097"/>
    <n v="0"/>
    <n v="0"/>
    <m/>
    <n v="220000"/>
    <n v="53097"/>
    <n v="19696"/>
    <m/>
    <m/>
    <d v="2020-07-04T00:00:00"/>
    <n v="1"/>
    <s v="O"/>
    <n v="1"/>
    <n v="30"/>
    <n v="0"/>
    <m/>
    <m/>
    <m/>
    <m/>
    <m/>
    <m/>
    <n v="1"/>
    <n v="1"/>
    <m/>
    <m/>
    <n v="69582"/>
    <s v="LINEA CONSUMO"/>
    <n v="0"/>
    <n v="2"/>
    <m/>
    <m/>
    <n v="1"/>
    <n v="1"/>
    <n v="44013"/>
    <s v="A"/>
    <m/>
    <n v="2"/>
    <n v="7"/>
    <n v="2"/>
    <d v="2021-03-31T00:00:00"/>
    <s v="A"/>
    <s v="Consumo"/>
    <x v="1"/>
    <x v="0"/>
  </r>
  <r>
    <s v="C"/>
    <s v="*"/>
    <n v="144225"/>
    <n v="4"/>
    <n v="16757"/>
    <d v="2018-04-30T00:00:00"/>
    <d v="2021-05-15T00:00:00"/>
    <n v="495"/>
    <n v="1"/>
    <n v="17"/>
    <n v="30"/>
    <n v="2"/>
    <n v="20.38"/>
    <n v="22.395662000000002"/>
    <n v="6800000"/>
    <n v="254031"/>
    <n v="4073864"/>
    <n v="139281"/>
    <n v="0"/>
    <n v="0"/>
    <m/>
    <n v="4073864"/>
    <n v="139281"/>
    <n v="1089271"/>
    <m/>
    <m/>
    <d v="2020-01-14T00:00:00"/>
    <n v="1"/>
    <s v="O"/>
    <n v="1"/>
    <n v="30"/>
    <n v="3578458"/>
    <m/>
    <m/>
    <m/>
    <m/>
    <m/>
    <m/>
    <n v="1"/>
    <n v="1"/>
    <m/>
    <m/>
    <n v="294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4106"/>
    <d v="2016-09-22T00:00:00"/>
    <d v="2020-10-08T00:00:00"/>
    <n v="352"/>
    <n v="1"/>
    <n v="41"/>
    <n v="30"/>
    <n v="2"/>
    <n v="23.432207999999999"/>
    <n v="26.12"/>
    <n v="29900000"/>
    <n v="993233"/>
    <n v="5853985"/>
    <n v="279362"/>
    <n v="0"/>
    <n v="0"/>
    <m/>
    <n v="2926993"/>
    <n v="279362"/>
    <n v="1115747"/>
    <m/>
    <m/>
    <d v="2020-06-30T00:00:00"/>
    <n v="1"/>
    <s v="O"/>
    <n v="1"/>
    <n v="30"/>
    <n v="5853985"/>
    <m/>
    <m/>
    <m/>
    <m/>
    <m/>
    <m/>
    <n v="1"/>
    <n v="1"/>
    <m/>
    <m/>
    <n v="890400"/>
    <s v="LINEA CONSUMO"/>
    <n v="0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8693"/>
    <d v="2020-07-01T00:00:00"/>
    <d v="2022-10-16T00:00:00"/>
    <n v="0"/>
    <n v="1"/>
    <n v="0"/>
    <n v="30"/>
    <n v="2"/>
    <n v="20.97"/>
    <n v="23.107628999999999"/>
    <n v="12076623"/>
    <n v="564895"/>
    <n v="12000422"/>
    <n v="1059873"/>
    <n v="0"/>
    <n v="0"/>
    <m/>
    <n v="6000211"/>
    <n v="1059873"/>
    <n v="500272"/>
    <m/>
    <m/>
    <d v="2020-12-12T00:00:00"/>
    <n v="1"/>
    <s v="O"/>
    <n v="1"/>
    <n v="30"/>
    <n v="0"/>
    <m/>
    <m/>
    <m/>
    <m/>
    <m/>
    <m/>
    <n v="1"/>
    <n v="1"/>
    <m/>
    <m/>
    <n v="1026000"/>
    <s v="LINEA CONSUMO"/>
    <n v="0"/>
    <n v="2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25"/>
    <n v="4"/>
    <n v="19489"/>
    <d v="2020-07-01T00:00:00"/>
    <d v="2022-06-15T00:00:00"/>
    <n v="225"/>
    <n v="1"/>
    <n v="0"/>
    <n v="30"/>
    <n v="2"/>
    <n v="23.33"/>
    <n v="25.993621999999998"/>
    <n v="4727516"/>
    <n v="256872"/>
    <n v="4727516"/>
    <n v="276244"/>
    <n v="0"/>
    <n v="0"/>
    <m/>
    <n v="2363758"/>
    <n v="276244"/>
    <n v="504579"/>
    <m/>
    <m/>
    <d v="2020-07-15T00:00:00"/>
    <n v="1"/>
    <s v="O"/>
    <n v="1"/>
    <n v="30"/>
    <n v="1413071"/>
    <m/>
    <m/>
    <m/>
    <m/>
    <m/>
    <m/>
    <n v="1"/>
    <n v="1"/>
    <m/>
    <m/>
    <n v="568000"/>
    <s v="LINEA CONSUMO"/>
    <n v="0"/>
    <n v="2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25"/>
    <n v="4"/>
    <n v="550002734"/>
    <d v="2018-10-02T00:00:00"/>
    <d v="2020-10-17T00:00:00"/>
    <n v="673"/>
    <n v="1"/>
    <n v="6"/>
    <n v="30"/>
    <n v="2"/>
    <n v="23.03"/>
    <n v="25.623349000000001"/>
    <n v="5000000"/>
    <n v="261941"/>
    <n v="3955081"/>
    <n v="278571"/>
    <n v="0"/>
    <n v="0"/>
    <m/>
    <n v="3955081"/>
    <n v="278571"/>
    <n v="1594411"/>
    <m/>
    <m/>
    <d v="2020-01-29T00:00:00"/>
    <n v="1"/>
    <s v="O"/>
    <n v="1"/>
    <n v="30"/>
    <n v="3955081"/>
    <m/>
    <m/>
    <m/>
    <m/>
    <m/>
    <m/>
    <n v="1"/>
    <n v="1"/>
    <m/>
    <m/>
    <n v="1466400"/>
    <s v="LINEA CONSUMO"/>
    <n v="0"/>
    <n v="2"/>
    <m/>
    <m/>
    <n v="5"/>
    <m/>
    <m/>
    <m/>
    <m/>
    <n v="2"/>
    <n v="7"/>
    <n v="2"/>
    <d v="2021-03-31T00:00:00"/>
    <s v="A"/>
    <s v="Consumo"/>
    <x v="0"/>
    <x v="0"/>
  </r>
  <r>
    <s v="C"/>
    <s v="*"/>
    <n v="144225"/>
    <n v="2"/>
    <n v="18172"/>
    <d v="2019-01-31T00:00:00"/>
    <d v="2022-02-05T00:00:00"/>
    <n v="325"/>
    <n v="1"/>
    <n v="14"/>
    <n v="30"/>
    <n v="2"/>
    <n v="21.05"/>
    <n v="23.204457999999999"/>
    <n v="4250000"/>
    <n v="160228"/>
    <n v="2903697"/>
    <n v="257877"/>
    <n v="0"/>
    <n v="0"/>
    <m/>
    <n v="1451849"/>
    <n v="257877"/>
    <n v="373446"/>
    <m/>
    <m/>
    <d v="2021-01-18T00:00:00"/>
    <n v="1"/>
    <s v="O"/>
    <n v="1"/>
    <n v="30"/>
    <n v="1313414"/>
    <m/>
    <m/>
    <m/>
    <m/>
    <m/>
    <m/>
    <n v="1"/>
    <n v="1"/>
    <n v="43496"/>
    <s v="D"/>
    <n v="556000"/>
    <s v="LINEA CONSUMO"/>
    <n v="1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8288"/>
    <d v="2019-02-27T00:00:00"/>
    <d v="2021-03-01T00:00:00"/>
    <n v="419"/>
    <n v="1"/>
    <n v="10"/>
    <n v="30"/>
    <n v="2"/>
    <n v="21.03"/>
    <n v="23.180243999999998"/>
    <n v="5000000"/>
    <n v="257002"/>
    <n v="3166218"/>
    <n v="164786"/>
    <n v="0"/>
    <n v="0"/>
    <m/>
    <n v="3166218"/>
    <n v="164786"/>
    <n v="712458"/>
    <m/>
    <m/>
    <d v="2020-02-29T00:00:00"/>
    <n v="1"/>
    <s v="O"/>
    <n v="1"/>
    <n v="30"/>
    <n v="3166218"/>
    <m/>
    <m/>
    <m/>
    <m/>
    <m/>
    <m/>
    <n v="1"/>
    <n v="1"/>
    <m/>
    <m/>
    <n v="1194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7991"/>
    <d v="2018-12-26T00:00:00"/>
    <d v="2020-09-15T00:00:00"/>
    <n v="345"/>
    <n v="1"/>
    <n v="14"/>
    <n v="30"/>
    <n v="2"/>
    <n v="17.32"/>
    <n v="18.763266999999999"/>
    <n v="3000000"/>
    <n v="173763"/>
    <n v="987419"/>
    <n v="44666"/>
    <n v="0"/>
    <n v="0"/>
    <m/>
    <n v="493710"/>
    <n v="44666"/>
    <n v="218672"/>
    <m/>
    <m/>
    <d v="2020-11-30T00:00:00"/>
    <n v="1"/>
    <s v="O"/>
    <n v="1"/>
    <n v="30"/>
    <n v="987419"/>
    <m/>
    <m/>
    <m/>
    <m/>
    <m/>
    <m/>
    <n v="1"/>
    <n v="1"/>
    <m/>
    <m/>
    <n v="151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6185"/>
    <d v="2017-12-27T00:00:00"/>
    <d v="2021-01-05T00:00:00"/>
    <n v="265"/>
    <n v="2"/>
    <n v="24"/>
    <n v="30"/>
    <n v="2"/>
    <n v="18.000001000000001"/>
    <n v="19.561817999999999"/>
    <n v="4465338"/>
    <n v="744223"/>
    <n v="1400378"/>
    <n v="80195"/>
    <n v="0"/>
    <n v="0"/>
    <m/>
    <n v="700189"/>
    <n v="80195"/>
    <n v="238177"/>
    <m/>
    <m/>
    <d v="2021-01-22T00:00:00"/>
    <n v="1"/>
    <s v="O"/>
    <n v="1"/>
    <n v="180"/>
    <n v="1400378"/>
    <m/>
    <m/>
    <m/>
    <m/>
    <m/>
    <m/>
    <n v="1"/>
    <n v="1"/>
    <m/>
    <m/>
    <n v="767524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2"/>
    <n v="18177"/>
    <d v="2020-07-01T00:00:00"/>
    <d v="2023-02-05T00:00:00"/>
    <n v="235"/>
    <n v="1"/>
    <n v="0"/>
    <n v="30"/>
    <n v="2"/>
    <n v="21.03"/>
    <n v="23.180243999999998"/>
    <n v="9467637"/>
    <n v="398447"/>
    <n v="9277286"/>
    <n v="499824"/>
    <n v="0"/>
    <n v="0"/>
    <m/>
    <n v="4638643"/>
    <n v="499824"/>
    <n v="799854"/>
    <m/>
    <m/>
    <d v="2020-12-29T00:00:00"/>
    <n v="1"/>
    <s v="O"/>
    <n v="1"/>
    <n v="30"/>
    <n v="1788053"/>
    <m/>
    <m/>
    <m/>
    <m/>
    <m/>
    <m/>
    <n v="1"/>
    <n v="1"/>
    <n v="44013"/>
    <s v="B"/>
    <n v="526000"/>
    <s v="LINEA CONSUMO"/>
    <n v="1"/>
    <n v="2"/>
    <m/>
    <m/>
    <n v="5"/>
    <m/>
    <m/>
    <m/>
    <m/>
    <n v="1"/>
    <n v="7"/>
    <n v="2"/>
    <d v="2021-03-31T00:00:00"/>
    <s v="A"/>
    <s v="Consumo"/>
    <x v="2"/>
    <x v="0"/>
  </r>
  <r>
    <s v="C"/>
    <s v="*"/>
    <n v="144225"/>
    <n v="4"/>
    <n v="15433"/>
    <d v="2017-07-21T00:00:00"/>
    <d v="2019-06-21T00:00:00"/>
    <n v="699"/>
    <n v="1"/>
    <n v="20"/>
    <n v="30"/>
    <n v="2"/>
    <n v="23.432207999999999"/>
    <n v="26.12"/>
    <n v="4000000"/>
    <n v="218215"/>
    <n v="570147"/>
    <n v="24976"/>
    <n v="0"/>
    <n v="0"/>
    <m/>
    <n v="570147"/>
    <n v="24976"/>
    <n v="306152"/>
    <m/>
    <m/>
    <d v="2019-12-31T00:00:00"/>
    <n v="1"/>
    <s v="O"/>
    <n v="1"/>
    <n v="30"/>
    <n v="570147"/>
    <m/>
    <m/>
    <m/>
    <m/>
    <m/>
    <m/>
    <n v="1"/>
    <n v="1"/>
    <m/>
    <m/>
    <n v="180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5213"/>
    <d v="2017-06-08T00:00:00"/>
    <d v="2018-10-08T00:00:00"/>
    <n v="1102"/>
    <n v="1"/>
    <n v="8"/>
    <n v="30"/>
    <n v="2"/>
    <n v="23.432207999999999"/>
    <n v="26.12"/>
    <n v="2000000"/>
    <n v="147300"/>
    <n v="996065"/>
    <n v="82104"/>
    <n v="0"/>
    <n v="0"/>
    <m/>
    <n v="996065"/>
    <n v="82104"/>
    <n v="858168"/>
    <m/>
    <m/>
    <d v="2020-10-14T00:00:00"/>
    <n v="1"/>
    <s v="O"/>
    <n v="1"/>
    <n v="30"/>
    <n v="996065"/>
    <m/>
    <m/>
    <m/>
    <m/>
    <m/>
    <m/>
    <n v="1"/>
    <n v="1"/>
    <m/>
    <m/>
    <n v="160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7017"/>
    <d v="2018-06-21T00:00:00"/>
    <d v="2020-07-10T00:00:00"/>
    <n v="380"/>
    <n v="1"/>
    <n v="19"/>
    <n v="30"/>
    <n v="2"/>
    <n v="20.170000000000002"/>
    <n v="22.143163000000001"/>
    <n v="5000000"/>
    <n v="254894"/>
    <n v="1212656"/>
    <n v="60613"/>
    <n v="0"/>
    <n v="0"/>
    <m/>
    <n v="1212656"/>
    <n v="60613"/>
    <n v="254229"/>
    <m/>
    <m/>
    <d v="2020-03-27T00:00:00"/>
    <n v="1"/>
    <s v="O"/>
    <n v="1"/>
    <n v="30"/>
    <n v="1212656"/>
    <m/>
    <m/>
    <m/>
    <m/>
    <m/>
    <m/>
    <n v="1"/>
    <n v="1"/>
    <m/>
    <m/>
    <n v="363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9513"/>
    <d v="2020-07-01T00:00:00"/>
    <d v="2022-04-10T00:00:00"/>
    <n v="230"/>
    <n v="1"/>
    <n v="0"/>
    <n v="30"/>
    <n v="2"/>
    <n v="23.28"/>
    <n v="25.931840999999999"/>
    <n v="4473880"/>
    <n v="261409"/>
    <n v="4473880"/>
    <n v="260939"/>
    <n v="0"/>
    <n v="0"/>
    <m/>
    <n v="2236940"/>
    <n v="260939"/>
    <n v="491213"/>
    <m/>
    <m/>
    <d v="2020-09-30T00:00:00"/>
    <n v="1"/>
    <s v="O"/>
    <n v="1"/>
    <n v="30"/>
    <n v="1495547"/>
    <m/>
    <m/>
    <m/>
    <m/>
    <m/>
    <m/>
    <n v="1"/>
    <n v="1"/>
    <m/>
    <m/>
    <n v="464000"/>
    <s v="LINEA CONSUMO"/>
    <n v="0"/>
    <n v="2"/>
    <m/>
    <m/>
    <n v="1"/>
    <n v="2"/>
    <n v="44013"/>
    <s v="A"/>
    <m/>
    <n v="1"/>
    <n v="7"/>
    <n v="2"/>
    <d v="2021-03-31T00:00:00"/>
    <s v="A"/>
    <s v="Consumo"/>
    <x v="0"/>
    <x v="0"/>
  </r>
  <r>
    <s v="C"/>
    <s v="*"/>
    <n v="144225"/>
    <n v="4"/>
    <n v="18809"/>
    <d v="2019-06-07T00:00:00"/>
    <d v="2021-06-15T00:00:00"/>
    <n v="465"/>
    <n v="1"/>
    <n v="5"/>
    <n v="30"/>
    <n v="2"/>
    <n v="20.99"/>
    <n v="23.131829"/>
    <n v="5000000"/>
    <n v="256904"/>
    <n v="4006362"/>
    <n v="149336"/>
    <n v="0"/>
    <n v="0"/>
    <m/>
    <n v="4006362"/>
    <n v="149336"/>
    <n v="997204"/>
    <m/>
    <m/>
    <d v="2020-02-18T00:00:00"/>
    <n v="1"/>
    <s v="O"/>
    <n v="1"/>
    <n v="30"/>
    <n v="3261846"/>
    <m/>
    <m/>
    <m/>
    <m/>
    <m/>
    <m/>
    <n v="1"/>
    <n v="1"/>
    <m/>
    <m/>
    <n v="10685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6720"/>
    <d v="2020-07-01T00:00:00"/>
    <d v="2021-11-15T00:00:00"/>
    <n v="225"/>
    <n v="1"/>
    <n v="0"/>
    <n v="30"/>
    <n v="2"/>
    <n v="20.38"/>
    <n v="22.395662000000002"/>
    <n v="7365444"/>
    <n v="529589"/>
    <n v="7365444"/>
    <n v="379471"/>
    <n v="0"/>
    <n v="0"/>
    <m/>
    <n v="3682722"/>
    <n v="379471"/>
    <n v="715726"/>
    <m/>
    <m/>
    <d v="2020-09-30T00:00:00"/>
    <n v="1"/>
    <s v="O"/>
    <n v="1"/>
    <n v="30"/>
    <n v="3435015"/>
    <m/>
    <m/>
    <m/>
    <m/>
    <m/>
    <m/>
    <n v="1"/>
    <n v="1"/>
    <m/>
    <m/>
    <n v="1572500"/>
    <s v="LINEA CONSUMO"/>
    <n v="0"/>
    <n v="2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25"/>
    <n v="4"/>
    <n v="18832"/>
    <d v="2020-07-01T00:00:00"/>
    <d v="2022-11-05T00:00:00"/>
    <n v="0"/>
    <n v="1"/>
    <n v="0"/>
    <n v="30"/>
    <n v="2"/>
    <n v="17.39"/>
    <n v="18.845244000000001"/>
    <n v="12370779"/>
    <n v="540646"/>
    <n v="12370779"/>
    <n v="983503"/>
    <n v="0"/>
    <n v="0"/>
    <m/>
    <n v="6185390"/>
    <n v="983503"/>
    <n v="445997"/>
    <m/>
    <m/>
    <d v="2020-09-30T00:00:00"/>
    <n v="1"/>
    <s v="O"/>
    <n v="1"/>
    <n v="30"/>
    <n v="0"/>
    <m/>
    <m/>
    <m/>
    <m/>
    <m/>
    <m/>
    <n v="1"/>
    <n v="1"/>
    <m/>
    <m/>
    <n v="904000"/>
    <s v="LINEA CONSUMO"/>
    <n v="0"/>
    <n v="2"/>
    <m/>
    <m/>
    <n v="1"/>
    <n v="2"/>
    <n v="44013"/>
    <s v="A"/>
    <m/>
    <n v="1"/>
    <n v="7"/>
    <n v="2"/>
    <d v="2021-03-31T00:00:00"/>
    <s v="A"/>
    <s v="Consumo"/>
    <x v="4"/>
    <x v="0"/>
  </r>
  <r>
    <s v="C"/>
    <s v="*"/>
    <n v="144225"/>
    <n v="2"/>
    <n v="15900"/>
    <d v="2017-10-31T00:00:00"/>
    <d v="2020-11-05T00:00:00"/>
    <n v="505"/>
    <n v="2"/>
    <n v="18"/>
    <n v="30"/>
    <n v="2"/>
    <n v="18.000001000000001"/>
    <n v="19.561817999999999"/>
    <n v="3809256"/>
    <n v="634876"/>
    <n v="1446366"/>
    <n v="80826"/>
    <n v="0"/>
    <n v="0"/>
    <m/>
    <n v="1446366"/>
    <n v="80826"/>
    <n v="489815"/>
    <m/>
    <m/>
    <d v="2021-03-23T00:00:00"/>
    <n v="1"/>
    <s v="O"/>
    <n v="1"/>
    <n v="180"/>
    <n v="1446366"/>
    <m/>
    <m/>
    <m/>
    <m/>
    <m/>
    <m/>
    <n v="1"/>
    <n v="1"/>
    <n v="43039"/>
    <s v="E"/>
    <n v="28000"/>
    <s v="LINEA CONSUMO"/>
    <n v="1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2"/>
    <n v="16472"/>
    <d v="2018-02-28T00:00:00"/>
    <d v="2020-08-28T00:00:00"/>
    <n v="360"/>
    <n v="1"/>
    <n v="24"/>
    <n v="30"/>
    <n v="2"/>
    <n v="16.8"/>
    <n v="18.155913000000002"/>
    <n v="17228000"/>
    <n v="707232"/>
    <n v="3639685"/>
    <n v="350588"/>
    <n v="0"/>
    <n v="0"/>
    <m/>
    <n v="1819843"/>
    <n v="350588"/>
    <n v="953751"/>
    <m/>
    <m/>
    <d v="2021-03-04T00:00:00"/>
    <n v="1"/>
    <s v="O"/>
    <n v="1"/>
    <n v="30"/>
    <n v="3639685"/>
    <m/>
    <m/>
    <m/>
    <m/>
    <m/>
    <m/>
    <n v="1"/>
    <n v="1"/>
    <n v="43159"/>
    <s v="D"/>
    <n v="101625"/>
    <s v="LINEA CONSUMO"/>
    <n v="1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4"/>
    <n v="17711"/>
    <d v="2018-10-31T00:00:00"/>
    <d v="2024-03-31T00:00:00"/>
    <n v="390"/>
    <n v="1"/>
    <n v="15"/>
    <n v="30"/>
    <n v="2"/>
    <n v="20.97"/>
    <n v="23.107628999999999"/>
    <n v="16700000"/>
    <n v="431901"/>
    <n v="14321443"/>
    <n v="748518"/>
    <n v="0"/>
    <n v="0"/>
    <m/>
    <n v="14321443"/>
    <n v="748518"/>
    <n v="2790505"/>
    <m/>
    <m/>
    <d v="2020-03-31T00:00:00"/>
    <n v="1"/>
    <s v="O"/>
    <n v="1"/>
    <n v="30"/>
    <n v="2852913"/>
    <m/>
    <m/>
    <m/>
    <m/>
    <m/>
    <m/>
    <n v="1"/>
    <n v="1"/>
    <m/>
    <m/>
    <n v="131800"/>
    <s v="LINEA CONSUMO"/>
    <n v="0"/>
    <n v="2"/>
    <m/>
    <m/>
    <n v="5"/>
    <m/>
    <m/>
    <m/>
    <m/>
    <n v="1"/>
    <n v="7"/>
    <n v="2"/>
    <d v="2021-03-31T00:00:00"/>
    <s v="A"/>
    <s v="Consumo"/>
    <x v="4"/>
    <x v="0"/>
  </r>
  <r>
    <s v="C"/>
    <s v="*"/>
    <n v="144225"/>
    <n v="4"/>
    <n v="16584"/>
    <d v="2018-03-23T00:00:00"/>
    <d v="2020-02-23T00:00:00"/>
    <n v="487"/>
    <n v="1"/>
    <n v="19"/>
    <n v="30"/>
    <n v="2"/>
    <n v="22.99"/>
    <n v="25.574055000000001"/>
    <n v="4000000"/>
    <n v="216669"/>
    <n v="653298"/>
    <n v="37058"/>
    <n v="0"/>
    <n v="0"/>
    <m/>
    <n v="653298"/>
    <n v="37058"/>
    <n v="273304"/>
    <m/>
    <m/>
    <d v="2020-12-02T00:00:00"/>
    <n v="1"/>
    <s v="O"/>
    <n v="1"/>
    <n v="30"/>
    <n v="653298"/>
    <m/>
    <m/>
    <m/>
    <m/>
    <m/>
    <m/>
    <n v="1"/>
    <n v="1"/>
    <m/>
    <m/>
    <n v="581000"/>
    <s v="LINEA CONSUMO"/>
    <n v="0"/>
    <n v="2"/>
    <m/>
    <m/>
    <n v="5"/>
    <m/>
    <m/>
    <m/>
    <m/>
    <n v="1"/>
    <n v="7"/>
    <n v="2"/>
    <d v="2021-03-31T00:00:00"/>
    <s v="A"/>
    <s v="Consumo"/>
    <x v="1"/>
    <x v="0"/>
  </r>
  <r>
    <s v="C"/>
    <s v="*"/>
    <n v="144225"/>
    <n v="4"/>
    <n v="18645"/>
    <d v="2019-05-08T00:00:00"/>
    <d v="2020-11-14T00:00:00"/>
    <n v="556"/>
    <n v="1"/>
    <n v="3"/>
    <n v="30"/>
    <n v="2"/>
    <n v="23.37"/>
    <n v="26.043067000000001"/>
    <n v="3000000"/>
    <n v="199184"/>
    <n v="2569446"/>
    <n v="146639"/>
    <n v="0"/>
    <n v="0"/>
    <m/>
    <n v="2569446"/>
    <n v="146639"/>
    <n v="841160"/>
    <m/>
    <m/>
    <d v="2019-09-09T00:00:00"/>
    <n v="1"/>
    <s v="O"/>
    <n v="1"/>
    <n v="30"/>
    <n v="2569446"/>
    <m/>
    <m/>
    <m/>
    <m/>
    <m/>
    <m/>
    <n v="1"/>
    <n v="1"/>
    <m/>
    <m/>
    <n v="751000"/>
    <s v="LINEA CONSUMO"/>
    <n v="0"/>
    <n v="2"/>
    <m/>
    <m/>
    <n v="5"/>
    <m/>
    <m/>
    <m/>
    <m/>
    <n v="1"/>
    <n v="7"/>
    <n v="2"/>
    <d v="2021-03-31T00:00:00"/>
    <s v="A"/>
    <s v="Consumo"/>
    <x v="0"/>
    <x v="0"/>
  </r>
  <r>
    <s v="C"/>
    <s v="*"/>
    <n v="144225"/>
    <n v="2"/>
    <n v="15879"/>
    <d v="2017-10-30T00:00:00"/>
    <d v="2027-11-20T00:00:00"/>
    <n v="310"/>
    <n v="2"/>
    <n v="24"/>
    <n v="30"/>
    <n v="2"/>
    <n v="12.000000999999999"/>
    <n v="12.682504"/>
    <n v="24918064"/>
    <n v="1245903"/>
    <n v="19511576"/>
    <n v="2051340"/>
    <n v="0"/>
    <n v="0"/>
    <m/>
    <n v="9755788"/>
    <n v="2051340"/>
    <n v="3641186"/>
    <m/>
    <m/>
    <d v="2021-03-15T00:00:00"/>
    <n v="1"/>
    <s v="O"/>
    <n v="1"/>
    <n v="180"/>
    <n v="2068930"/>
    <m/>
    <m/>
    <m/>
    <m/>
    <m/>
    <m/>
    <n v="1"/>
    <n v="1"/>
    <n v="43038"/>
    <s v="C"/>
    <n v="311000"/>
    <s v="LINEA CONSUMO"/>
    <n v="1"/>
    <n v="2"/>
    <m/>
    <m/>
    <n v="5"/>
    <m/>
    <m/>
    <m/>
    <m/>
    <n v="1"/>
    <n v="7"/>
    <n v="2"/>
    <d v="2021-03-31T00:00:00"/>
    <s v="A"/>
    <s v="Consumo"/>
    <x v="3"/>
    <x v="0"/>
  </r>
  <r>
    <s v="C"/>
    <s v="*"/>
    <n v="144225"/>
    <n v="2"/>
    <n v="15836"/>
    <d v="2017-10-25T00:00:00"/>
    <d v="2027-10-25T00:00:00"/>
    <n v="515"/>
    <n v="2"/>
    <n v="18"/>
    <n v="30"/>
    <n v="2"/>
    <n v="12.000000999999999"/>
    <n v="12.682504"/>
    <n v="29659101"/>
    <n v="1482955"/>
    <n v="25157012"/>
    <n v="2144521"/>
    <n v="0"/>
    <n v="0"/>
    <m/>
    <n v="25157012"/>
    <n v="2144521"/>
    <n v="8581184"/>
    <m/>
    <m/>
    <d v="2021-03-15T00:00:00"/>
    <n v="1"/>
    <s v="O"/>
    <n v="1"/>
    <n v="180"/>
    <n v="4395641"/>
    <m/>
    <m/>
    <m/>
    <m/>
    <m/>
    <m/>
    <n v="1"/>
    <n v="1"/>
    <n v="43033"/>
    <s v="C"/>
    <n v="573500"/>
    <s v="LINEA CONSUMO"/>
    <n v="1"/>
    <n v="2"/>
    <m/>
    <m/>
    <n v="5"/>
    <m/>
    <m/>
    <m/>
    <m/>
    <n v="1"/>
    <n v="7"/>
    <n v="2"/>
    <d v="2021-03-31T00:00:00"/>
    <s v="A"/>
    <s v="Consumo"/>
    <x v="5"/>
    <x v="0"/>
  </r>
  <r>
    <s v="C"/>
    <s v="*"/>
    <n v="144225"/>
    <n v="4"/>
    <n v="18197"/>
    <d v="2020-07-01T00:00:00"/>
    <d v="2025-10-08T00:00:00"/>
    <n v="232"/>
    <n v="1"/>
    <n v="0"/>
    <n v="30"/>
    <n v="2"/>
    <n v="21.03"/>
    <n v="23.180243999999998"/>
    <n v="7901101"/>
    <n v="208128"/>
    <n v="7901101"/>
    <n v="416008"/>
    <n v="0"/>
    <n v="0"/>
    <m/>
    <n v="3950551"/>
    <n v="416008"/>
    <n v="797768"/>
    <m/>
    <m/>
    <d v="2020-07-08T00:00:00"/>
    <n v="1"/>
    <s v="O"/>
    <n v="1"/>
    <n v="30"/>
    <n v="592686"/>
    <m/>
    <m/>
    <m/>
    <m/>
    <m/>
    <m/>
    <n v="1"/>
    <n v="1"/>
    <m/>
    <m/>
    <n v="1356000"/>
    <s v="LINEA CONSUMO"/>
    <n v="0"/>
    <n v="2"/>
    <m/>
    <m/>
    <n v="1"/>
    <n v="2"/>
    <n v="44013"/>
    <s v="A"/>
    <m/>
    <n v="1"/>
    <n v="7"/>
    <n v="2"/>
    <d v="2021-03-31T00:00:00"/>
    <s v="A"/>
    <s v="Consumo"/>
    <x v="2"/>
    <x v="0"/>
  </r>
  <r>
    <s v="C"/>
    <s v="*"/>
    <n v="144225"/>
    <n v="2"/>
    <n v="16191"/>
    <d v="2017-12-28T00:00:00"/>
    <d v="2022-01-10T00:00:00"/>
    <n v="380"/>
    <n v="1"/>
    <n v="25"/>
    <n v="30"/>
    <n v="2"/>
    <n v="18.000001000000001"/>
    <n v="19.561817999999999"/>
    <n v="3841627"/>
    <n v="112848"/>
    <n v="2109750"/>
    <n v="125627"/>
    <n v="0"/>
    <n v="0"/>
    <m/>
    <n v="2109750"/>
    <n v="125627"/>
    <n v="366229"/>
    <m/>
    <m/>
    <d v="2020-06-05T00:00:00"/>
    <n v="1"/>
    <s v="O"/>
    <n v="1"/>
    <n v="30"/>
    <n v="1069045"/>
    <m/>
    <m/>
    <m/>
    <m/>
    <m/>
    <m/>
    <n v="1"/>
    <n v="1"/>
    <n v="43097"/>
    <s v="E"/>
    <n v="271000"/>
    <s v="LINEA CONSUMO"/>
    <n v="1"/>
    <n v="2"/>
    <m/>
    <m/>
    <n v="5"/>
    <m/>
    <m/>
    <m/>
    <m/>
    <n v="1"/>
    <n v="7"/>
    <n v="2"/>
    <d v="2021-03-31T00:00:00"/>
    <s v="A"/>
    <s v="Consumo"/>
    <x v="1"/>
    <x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59">
  <r>
    <s v="C"/>
    <s v="*"/>
    <n v="144205"/>
    <n v="4"/>
    <n v="19593"/>
    <d v="2019-11-29T00:00:00"/>
    <d v="2022-07-15T00:00:00"/>
    <n v="0"/>
    <n v="1"/>
    <n v="15"/>
    <n v="30"/>
    <n v="2"/>
    <n v="20.88"/>
    <n v="22.998778999999999"/>
    <n v="5000000"/>
    <n v="210048"/>
    <n v="2905531"/>
    <n v="252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5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983"/>
    <d v="2020-07-01T00:00:00"/>
    <d v="2021-11-09T00:00:00"/>
    <n v="21"/>
    <n v="1"/>
    <n v="7"/>
    <n v="30"/>
    <n v="2"/>
    <n v="20.92"/>
    <n v="23.047146000000001"/>
    <n v="2985655"/>
    <n v="215448"/>
    <n v="1605028"/>
    <n v="19503"/>
    <n v="0"/>
    <n v="0"/>
    <m/>
    <n v="0"/>
    <n v="0"/>
    <n v="0"/>
    <m/>
    <m/>
    <d v="2021-03-24T00:00:00"/>
    <n v="1"/>
    <s v="O"/>
    <n v="1"/>
    <n v="30"/>
    <n v="9163"/>
    <m/>
    <m/>
    <m/>
    <m/>
    <m/>
    <m/>
    <n v="1"/>
    <n v="1"/>
    <m/>
    <m/>
    <n v="30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0217"/>
    <d v="2020-06-12T00:00:00"/>
    <d v="2022-12-15T00:00:00"/>
    <n v="0"/>
    <n v="1"/>
    <n v="11"/>
    <n v="30"/>
    <n v="2"/>
    <n v="23.42"/>
    <n v="26.104899"/>
    <n v="5000000"/>
    <n v="221769"/>
    <n v="3389668"/>
    <n v="3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9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640"/>
    <d v="2020-07-01T00:00:00"/>
    <d v="2022-10-08T00:00:00"/>
    <n v="0"/>
    <n v="1"/>
    <n v="8"/>
    <n v="30"/>
    <n v="2"/>
    <n v="20.95"/>
    <n v="23.083431999999998"/>
    <n v="4473720"/>
    <n v="209218"/>
    <n v="3356715"/>
    <n v="42966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565"/>
    <d v="2020-09-09T00:00:00"/>
    <d v="2024-02-03T00:00:00"/>
    <n v="0"/>
    <n v="1"/>
    <n v="7"/>
    <n v="30"/>
    <n v="2"/>
    <n v="19.32"/>
    <n v="21.126010999999998"/>
    <n v="5000000"/>
    <n v="170510"/>
    <n v="424138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065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214"/>
    <d v="2020-07-01T00:00:00"/>
    <d v="2022-10-14T00:00:00"/>
    <n v="0"/>
    <n v="1"/>
    <n v="8"/>
    <n v="30"/>
    <n v="2"/>
    <n v="23.43"/>
    <n v="26.117269"/>
    <n v="7593026"/>
    <n v="364508"/>
    <n v="5740035"/>
    <n v="5833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10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146"/>
    <d v="2019-08-27T00:00:00"/>
    <d v="2022-09-15T00:00:00"/>
    <n v="0"/>
    <n v="1"/>
    <n v="18"/>
    <n v="30"/>
    <n v="2"/>
    <n v="17.41"/>
    <n v="18.868676000000001"/>
    <n v="29900000"/>
    <n v="1072128"/>
    <n v="16798707"/>
    <n v="17060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5729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8262"/>
    <d v="2020-07-01T00:00:00"/>
    <d v="2021-12-07T00:00:00"/>
    <n v="0"/>
    <n v="1"/>
    <n v="8"/>
    <n v="30"/>
    <n v="2"/>
    <n v="21.03"/>
    <n v="23.180243999999998"/>
    <n v="3289201"/>
    <n v="225411"/>
    <n v="1861784"/>
    <n v="25024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0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5208"/>
    <d v="2017-06-07T00:00:00"/>
    <d v="2021-12-07T00:00:00"/>
    <n v="23"/>
    <n v="1"/>
    <n v="44"/>
    <n v="30"/>
    <n v="2"/>
    <n v="21.600000999999999"/>
    <n v="23.872053999999999"/>
    <n v="29900000"/>
    <n v="870325"/>
    <n v="7900205"/>
    <n v="238444"/>
    <n v="0"/>
    <n v="0"/>
    <m/>
    <n v="0"/>
    <n v="0"/>
    <n v="0"/>
    <m/>
    <m/>
    <d v="2021-03-30T00:00:00"/>
    <n v="1"/>
    <s v="O"/>
    <n v="1"/>
    <n v="30"/>
    <n v="728115"/>
    <m/>
    <m/>
    <m/>
    <m/>
    <m/>
    <m/>
    <n v="1"/>
    <n v="1"/>
    <m/>
    <m/>
    <n v="3036856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809"/>
    <d v="2020-07-01T00:00:00"/>
    <d v="2021-06-05T00:00:00"/>
    <n v="25"/>
    <n v="1"/>
    <n v="7"/>
    <n v="30"/>
    <n v="2"/>
    <n v="11.38"/>
    <n v="11.992730999999999"/>
    <n v="1092266"/>
    <n v="105036"/>
    <n v="309711"/>
    <n v="2573"/>
    <n v="0"/>
    <n v="0"/>
    <m/>
    <n v="0"/>
    <n v="0"/>
    <n v="0"/>
    <m/>
    <m/>
    <d v="2021-03-04T00:00:00"/>
    <n v="1"/>
    <s v="O"/>
    <n v="1"/>
    <n v="30"/>
    <n v="486"/>
    <m/>
    <m/>
    <m/>
    <m/>
    <m/>
    <m/>
    <n v="1"/>
    <n v="1"/>
    <m/>
    <m/>
    <n v="178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3"/>
    <n v="19826"/>
    <d v="2020-07-01T00:00:00"/>
    <d v="2023-05-15T00:00:00"/>
    <n v="0"/>
    <n v="1"/>
    <n v="8"/>
    <n v="30"/>
    <n v="2"/>
    <n v="20.98"/>
    <n v="23.119727999999999"/>
    <n v="7674275"/>
    <n v="301318"/>
    <n v="6252359"/>
    <n v="5081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d v="2020-07-01T00:00:00"/>
    <s v="A"/>
    <n v="1181559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577"/>
    <d v="2020-09-11T00:00:00"/>
    <d v="2022-09-30T00:00:00"/>
    <n v="0"/>
    <n v="1"/>
    <n v="6"/>
    <n v="30"/>
    <n v="2"/>
    <n v="11.42"/>
    <n v="12.037115999999999"/>
    <n v="1100000"/>
    <n v="51483"/>
    <n v="838407"/>
    <n v="3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8441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05"/>
    <d v="2020-07-30T00:00:00"/>
    <d v="2022-03-30T00:00:00"/>
    <n v="0"/>
    <n v="1"/>
    <n v="7"/>
    <n v="30"/>
    <n v="2"/>
    <n v="23.42"/>
    <n v="26.104899"/>
    <n v="2000000"/>
    <n v="121744"/>
    <n v="1386001"/>
    <n v="26344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0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488"/>
    <d v="2020-08-20T00:00:00"/>
    <d v="2023-06-15T00:00:00"/>
    <n v="0"/>
    <n v="1"/>
    <n v="6"/>
    <n v="30"/>
    <n v="2"/>
    <n v="11.42"/>
    <n v="12.037115999999999"/>
    <n v="2570000"/>
    <n v="91114"/>
    <n v="2151222"/>
    <n v="136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d v="2020-08-20T00:00:00"/>
    <s v="A"/>
    <n v="2813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7862"/>
    <d v="2018-11-30T00:00:00"/>
    <d v="2022-06-05T00:00:00"/>
    <n v="0"/>
    <n v="1"/>
    <n v="27"/>
    <n v="30"/>
    <n v="2"/>
    <n v="20.9"/>
    <n v="23.022960000000001"/>
    <n v="15000000"/>
    <n v="506521"/>
    <n v="6623136"/>
    <n v="9228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472208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751"/>
    <d v="2020-07-01T00:00:00"/>
    <d v="2022-06-15T00:00:00"/>
    <n v="15"/>
    <n v="1"/>
    <n v="7"/>
    <n v="30"/>
    <n v="2"/>
    <n v="20.97"/>
    <n v="23.107628999999999"/>
    <n v="7365056"/>
    <n v="391624"/>
    <n v="5128614"/>
    <n v="44811"/>
    <n v="0"/>
    <n v="0"/>
    <m/>
    <n v="0"/>
    <n v="0"/>
    <n v="0"/>
    <m/>
    <m/>
    <d v="2021-03-24T00:00:00"/>
    <n v="1"/>
    <s v="O"/>
    <n v="1"/>
    <n v="30"/>
    <n v="161"/>
    <m/>
    <m/>
    <m/>
    <m/>
    <m/>
    <m/>
    <n v="1"/>
    <n v="1"/>
    <m/>
    <m/>
    <n v="334352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383"/>
    <d v="2020-07-30T00:00:00"/>
    <d v="2023-12-15T00:00:00"/>
    <n v="0"/>
    <n v="1"/>
    <n v="7"/>
    <n v="30"/>
    <n v="2"/>
    <n v="19.320074000000002"/>
    <n v="21.126100000000001"/>
    <n v="5000000"/>
    <n v="170511"/>
    <n v="4338662"/>
    <n v="30803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553952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1354"/>
    <d v="2021-02-25T00:00:00"/>
    <d v="2024-01-28T00:00:00"/>
    <n v="0"/>
    <n v="1"/>
    <n v="1"/>
    <n v="30"/>
    <n v="2"/>
    <n v="21.02"/>
    <n v="23.168139"/>
    <n v="10000000"/>
    <n v="384610"/>
    <n v="97901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d v="2021-02-25T00:00:00"/>
    <s v="A"/>
    <n v="843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7973"/>
    <d v="2020-07-01T00:00:00"/>
    <d v="2023-08-15T00:00:00"/>
    <n v="0"/>
    <n v="1"/>
    <n v="8"/>
    <n v="30"/>
    <n v="2"/>
    <n v="20.92"/>
    <n v="23.047146000000001"/>
    <n v="20412925"/>
    <n v="753264"/>
    <n v="17032838"/>
    <n v="14817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12357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1123"/>
    <d v="2020-12-29T00:00:00"/>
    <d v="2023-06-30T00:00:00"/>
    <n v="0"/>
    <n v="1"/>
    <n v="2"/>
    <n v="30"/>
    <n v="2"/>
    <n v="11.42"/>
    <n v="12.037115999999999"/>
    <n v="1640000"/>
    <n v="63099"/>
    <n v="1544564"/>
    <n v="129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7143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301"/>
    <d v="2019-09-25T00:00:00"/>
    <d v="2022-10-15T00:00:00"/>
    <n v="0"/>
    <n v="1"/>
    <n v="17"/>
    <n v="30"/>
    <n v="2"/>
    <n v="20.94"/>
    <n v="23.071335999999999"/>
    <n v="14000000"/>
    <n v="527020"/>
    <n v="8424736"/>
    <n v="8330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914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550"/>
    <d v="2020-07-01T00:00:00"/>
    <d v="2022-09-15T00:00:00"/>
    <n v="0"/>
    <n v="1"/>
    <n v="8"/>
    <n v="30"/>
    <n v="2"/>
    <n v="21.08"/>
    <n v="23.240787000000001"/>
    <n v="6247162"/>
    <n v="301377"/>
    <n v="4610665"/>
    <n v="405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1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924"/>
    <d v="2020-11-13T00:00:00"/>
    <d v="2024-04-10T00:00:00"/>
    <n v="0"/>
    <n v="1"/>
    <n v="3"/>
    <n v="30"/>
    <n v="2"/>
    <n v="19.32"/>
    <n v="21.126010999999998"/>
    <n v="5000000"/>
    <n v="170510"/>
    <n v="4725599"/>
    <n v="46441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26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148"/>
    <d v="2020-07-01T00:00:00"/>
    <d v="2023-12-15T00:00:00"/>
    <n v="0"/>
    <n v="1"/>
    <n v="8"/>
    <n v="30"/>
    <n v="2"/>
    <n v="21.01"/>
    <n v="23.156034999999999"/>
    <n v="22516598"/>
    <n v="774277"/>
    <n v="19283226"/>
    <n v="164549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30435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6037"/>
    <d v="2020-07-01T00:00:00"/>
    <d v="2021-10-15T00:00:00"/>
    <n v="0"/>
    <n v="1"/>
    <n v="8"/>
    <n v="30"/>
    <n v="2"/>
    <n v="20.900003999999999"/>
    <n v="23.022964999999999"/>
    <n v="8567727"/>
    <n v="653969"/>
    <n v="4274832"/>
    <n v="3370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6512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7349"/>
    <d v="2020-07-01T00:00:00"/>
    <d v="2022-02-15T00:00:00"/>
    <n v="15"/>
    <n v="1"/>
    <n v="7"/>
    <n v="30"/>
    <n v="2"/>
    <n v="20.05"/>
    <n v="21.999092000000001"/>
    <n v="9017444"/>
    <n v="557836"/>
    <n v="6020345"/>
    <n v="151318"/>
    <n v="0"/>
    <n v="0"/>
    <m/>
    <n v="0"/>
    <n v="0"/>
    <n v="0"/>
    <m/>
    <m/>
    <d v="2021-02-23T00:00:00"/>
    <n v="1"/>
    <s v="O"/>
    <n v="1"/>
    <n v="30"/>
    <n v="457243"/>
    <m/>
    <m/>
    <m/>
    <m/>
    <m/>
    <m/>
    <n v="1"/>
    <n v="1"/>
    <m/>
    <m/>
    <n v="176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7230"/>
    <d v="2020-07-01T00:00:00"/>
    <d v="2022-07-15T00:00:00"/>
    <n v="15"/>
    <n v="1"/>
    <n v="7"/>
    <n v="30"/>
    <n v="2"/>
    <n v="20.150001"/>
    <n v="22.119140999999999"/>
    <n v="12656741"/>
    <n v="645103"/>
    <n v="9471836"/>
    <n v="239121"/>
    <n v="0"/>
    <n v="0"/>
    <m/>
    <n v="0"/>
    <n v="0"/>
    <n v="0"/>
    <m/>
    <m/>
    <d v="2021-02-18T00:00:00"/>
    <n v="1"/>
    <s v="O"/>
    <n v="1"/>
    <n v="30"/>
    <n v="486051"/>
    <m/>
    <m/>
    <m/>
    <m/>
    <m/>
    <m/>
    <n v="1"/>
    <n v="1"/>
    <m/>
    <m/>
    <n v="10863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948"/>
    <d v="2020-02-24T00:00:00"/>
    <d v="2021-05-10T00:00:00"/>
    <n v="0"/>
    <n v="1"/>
    <n v="12"/>
    <n v="30"/>
    <n v="2"/>
    <n v="11.47"/>
    <n v="12.092618999999999"/>
    <n v="1500000"/>
    <n v="114982"/>
    <n v="224261"/>
    <n v="12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0457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331"/>
    <d v="2020-07-21T00:00:00"/>
    <d v="2023-08-10T00:00:00"/>
    <n v="0"/>
    <n v="1"/>
    <n v="7"/>
    <n v="30"/>
    <n v="2"/>
    <n v="21.02"/>
    <n v="23.168139"/>
    <n v="8000000"/>
    <n v="301483"/>
    <n v="6809436"/>
    <n v="76469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d v="2020-07-21T00:00:00"/>
    <s v="A"/>
    <n v="1532062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497"/>
    <d v="2021-03-29T00:00:00"/>
    <d v="2023-01-15T00:00:00"/>
    <n v="0"/>
    <n v="1"/>
    <n v="0"/>
    <n v="30"/>
    <n v="2"/>
    <n v="11.420004"/>
    <n v="12.03712"/>
    <n v="2100000"/>
    <n v="110799"/>
    <n v="21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2481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273"/>
    <d v="2020-06-26T00:00:00"/>
    <d v="2022-07-05T00:00:00"/>
    <n v="25"/>
    <n v="1"/>
    <n v="7"/>
    <n v="30"/>
    <n v="2"/>
    <n v="21.02"/>
    <n v="23.168139"/>
    <n v="3500000"/>
    <n v="179884"/>
    <n v="2625055"/>
    <n v="79543"/>
    <n v="0"/>
    <n v="0"/>
    <m/>
    <n v="0"/>
    <n v="0"/>
    <n v="0"/>
    <m/>
    <m/>
    <d v="2021-03-31T00:00:00"/>
    <n v="1"/>
    <s v="O"/>
    <n v="1"/>
    <n v="30"/>
    <n v="133904"/>
    <m/>
    <m/>
    <m/>
    <m/>
    <m/>
    <m/>
    <n v="1"/>
    <n v="1"/>
    <m/>
    <m/>
    <n v="2796619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094"/>
    <d v="2019-08-15T00:00:00"/>
    <d v="2022-06-05T00:00:00"/>
    <n v="25"/>
    <n v="1"/>
    <n v="17"/>
    <n v="30"/>
    <n v="2"/>
    <n v="21.01"/>
    <n v="23.156034999999999"/>
    <n v="12000000"/>
    <n v="481834"/>
    <n v="6673209"/>
    <n v="190456"/>
    <n v="0"/>
    <n v="0"/>
    <m/>
    <n v="0"/>
    <n v="0"/>
    <n v="0"/>
    <m/>
    <m/>
    <d v="2021-03-25T00:00:00"/>
    <n v="1"/>
    <s v="O"/>
    <n v="1"/>
    <n v="30"/>
    <n v="365011"/>
    <m/>
    <m/>
    <m/>
    <m/>
    <m/>
    <m/>
    <n v="1"/>
    <n v="1"/>
    <m/>
    <m/>
    <n v="1086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1257"/>
    <d v="2021-01-29T00:00:00"/>
    <d v="2025-02-15T00:00:00"/>
    <n v="15"/>
    <n v="1"/>
    <n v="0"/>
    <n v="30"/>
    <n v="2"/>
    <n v="21.02"/>
    <n v="23.168139"/>
    <n v="8000000"/>
    <n v="247812"/>
    <n v="8000000"/>
    <n v="210300"/>
    <n v="0"/>
    <n v="0"/>
    <m/>
    <n v="0"/>
    <n v="0"/>
    <n v="0"/>
    <m/>
    <m/>
    <d v="2021-02-15T00:00:00"/>
    <n v="1"/>
    <s v="O"/>
    <n v="1"/>
    <n v="30"/>
    <n v="107666"/>
    <m/>
    <m/>
    <m/>
    <m/>
    <m/>
    <m/>
    <n v="1"/>
    <n v="1"/>
    <d v="2021-01-29T00:00:00"/>
    <s v="A"/>
    <n v="1787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105"/>
    <n v="4"/>
    <n v="19420"/>
    <d v="2019-10-25T00:00:00"/>
    <d v="2023-01-05T00:00:00"/>
    <n v="0"/>
    <n v="1"/>
    <n v="16"/>
    <n v="30"/>
    <n v="2"/>
    <n v="20.93"/>
    <n v="23.059239999999999"/>
    <n v="5000000"/>
    <n v="181068"/>
    <n v="3276114"/>
    <n v="5334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700000"/>
    <s v="LINEA CONSUMO"/>
    <n v="0"/>
    <n v="0"/>
    <n v="1"/>
    <s v="VARIOS  - -"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975"/>
    <d v="2019-07-19T00:00:00"/>
    <d v="2021-09-15T00:00:00"/>
    <n v="0"/>
    <n v="1"/>
    <n v="19"/>
    <n v="30"/>
    <n v="2"/>
    <n v="21.02"/>
    <n v="23.168139"/>
    <n v="5300000"/>
    <n v="263619"/>
    <n v="1462225"/>
    <n v="14518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2602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6894"/>
    <d v="2020-07-01T00:00:00"/>
    <d v="2021-10-15T00:00:00"/>
    <n v="0"/>
    <n v="1"/>
    <n v="8"/>
    <n v="30"/>
    <n v="2"/>
    <n v="20.34"/>
    <n v="22.347531"/>
    <n v="7141945"/>
    <n v="543222"/>
    <n v="3311351"/>
    <n v="3367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179675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283"/>
    <d v="2019-09-20T00:00:00"/>
    <d v="2023-02-15T00:00:00"/>
    <n v="15"/>
    <n v="1"/>
    <n v="16"/>
    <n v="30"/>
    <n v="2"/>
    <n v="20.94"/>
    <n v="23.071335999999999"/>
    <n v="19900000"/>
    <n v="695322"/>
    <n v="13212084"/>
    <n v="114120"/>
    <n v="0"/>
    <n v="0"/>
    <m/>
    <n v="0"/>
    <n v="0"/>
    <n v="0"/>
    <m/>
    <m/>
    <d v="2021-03-30T00:00:00"/>
    <n v="1"/>
    <s v="O"/>
    <n v="1"/>
    <n v="30"/>
    <n v="131940"/>
    <m/>
    <m/>
    <m/>
    <m/>
    <m/>
    <m/>
    <n v="1"/>
    <n v="1"/>
    <m/>
    <m/>
    <n v="2673213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720"/>
    <d v="2019-12-27T00:00:00"/>
    <d v="2023-10-10T00:00:00"/>
    <n v="0"/>
    <n v="1"/>
    <n v="14"/>
    <n v="30"/>
    <n v="2"/>
    <n v="20.95"/>
    <n v="23.083431999999998"/>
    <n v="19900000"/>
    <n v="642106"/>
    <n v="15199704"/>
    <n v="16805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1525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8684"/>
    <d v="2020-07-01T00:00:00"/>
    <d v="2023-01-05T00:00:00"/>
    <n v="25"/>
    <n v="1"/>
    <n v="7"/>
    <n v="30"/>
    <n v="2"/>
    <n v="20.97"/>
    <n v="23.107628999999999"/>
    <n v="6851881"/>
    <n v="295417"/>
    <n v="5434827"/>
    <n v="421202"/>
    <n v="0"/>
    <n v="0"/>
    <m/>
    <n v="0"/>
    <n v="0"/>
    <n v="0"/>
    <m/>
    <m/>
    <d v="2020-11-17T00:00:00"/>
    <n v="1"/>
    <s v="O"/>
    <n v="1"/>
    <n v="30"/>
    <n v="77415"/>
    <m/>
    <m/>
    <m/>
    <m/>
    <m/>
    <m/>
    <n v="1"/>
    <n v="1"/>
    <m/>
    <m/>
    <n v="1049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109"/>
    <d v="2020-04-30T00:00:00"/>
    <d v="2021-11-15T00:00:00"/>
    <n v="0"/>
    <n v="1"/>
    <n v="11"/>
    <n v="30"/>
    <n v="2"/>
    <n v="23.31"/>
    <n v="25.968906"/>
    <n v="2200000"/>
    <n v="146004"/>
    <n v="851796"/>
    <n v="607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70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878"/>
    <d v="2020-11-09T00:00:00"/>
    <d v="2023-11-20T00:00:00"/>
    <n v="0"/>
    <n v="1"/>
    <n v="3"/>
    <n v="30"/>
    <n v="2"/>
    <n v="21.02"/>
    <n v="23.168139"/>
    <n v="6000000"/>
    <n v="226112"/>
    <n v="5503131"/>
    <n v="3213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91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327"/>
    <d v="2021-02-17T00:00:00"/>
    <d v="2024-02-28T00:00:00"/>
    <n v="0"/>
    <n v="1"/>
    <n v="0"/>
    <n v="30"/>
    <n v="2"/>
    <n v="21.02"/>
    <n v="23.168139"/>
    <n v="7000000"/>
    <n v="263797"/>
    <n v="7000000"/>
    <n v="12261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3785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307"/>
    <d v="2020-07-13T00:00:00"/>
    <d v="2023-11-15T00:00:00"/>
    <n v="0"/>
    <n v="1"/>
    <n v="8"/>
    <n v="30"/>
    <n v="2"/>
    <n v="19.320074000000002"/>
    <n v="21.126100000000001"/>
    <n v="5000000"/>
    <n v="170511"/>
    <n v="4197524"/>
    <n v="6083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426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424"/>
    <d v="2020-07-31T00:00:00"/>
    <d v="2021-08-15T00:00:00"/>
    <n v="0"/>
    <n v="1"/>
    <n v="7"/>
    <n v="30"/>
    <n v="2"/>
    <n v="21.02"/>
    <n v="23.168139"/>
    <n v="3600000"/>
    <n v="335244"/>
    <n v="1591614"/>
    <n v="287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d v="2020-07-31T00:00:00"/>
    <s v="A"/>
    <n v="1756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65"/>
    <d v="2021-03-23T00:00:00"/>
    <d v="2023-05-30T00:00:00"/>
    <n v="0"/>
    <n v="1"/>
    <n v="0"/>
    <n v="30"/>
    <n v="2"/>
    <n v="22.619997999999999"/>
    <n v="25.118919999999999"/>
    <n v="3000000"/>
    <n v="147023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832"/>
    <d v="2020-10-29T00:00:00"/>
    <d v="2022-10-30T00:00:00"/>
    <n v="0"/>
    <n v="1"/>
    <n v="22"/>
    <n v="30"/>
    <n v="2"/>
    <n v="23.42"/>
    <n v="26.104899"/>
    <n v="2000000"/>
    <n v="105164"/>
    <n v="176659"/>
    <n v="57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48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716"/>
    <d v="2019-12-27T00:00:00"/>
    <d v="2022-05-05T00:00:00"/>
    <n v="0"/>
    <n v="1"/>
    <n v="14"/>
    <n v="30"/>
    <n v="2"/>
    <n v="23.35"/>
    <n v="26.018343000000002"/>
    <n v="4000000"/>
    <n v="186642"/>
    <n v="2265529"/>
    <n v="3819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5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646"/>
    <d v="2019-05-08T00:00:00"/>
    <d v="2021-05-15T00:00:00"/>
    <n v="0"/>
    <n v="1"/>
    <n v="22"/>
    <n v="30"/>
    <n v="2"/>
    <n v="17.37"/>
    <n v="18.821816999999999"/>
    <n v="5000000"/>
    <n v="248101"/>
    <n v="485635"/>
    <n v="338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57251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07"/>
    <d v="2019-11-13T00:00:00"/>
    <d v="2021-07-15T00:00:00"/>
    <n v="0"/>
    <n v="1"/>
    <n v="16"/>
    <n v="30"/>
    <n v="2"/>
    <n v="13.28"/>
    <n v="14.118883"/>
    <n v="1500000"/>
    <n v="84018"/>
    <n v="326987"/>
    <n v="1761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38548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155"/>
    <d v="2020-05-28T00:00:00"/>
    <d v="2023-10-15T00:00:00"/>
    <n v="0"/>
    <n v="1"/>
    <n v="9"/>
    <n v="30"/>
    <n v="2"/>
    <n v="19.320074000000002"/>
    <n v="21.126100000000001"/>
    <n v="5000000"/>
    <n v="170511"/>
    <n v="4128471"/>
    <n v="3767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d v="2020-05-28T00:00:00"/>
    <s v="A"/>
    <n v="1005155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840"/>
    <d v="2020-10-30T00:00:00"/>
    <d v="2023-05-15T00:00:00"/>
    <n v="0"/>
    <n v="1"/>
    <n v="4"/>
    <n v="30"/>
    <n v="2"/>
    <n v="21.02"/>
    <n v="23.168139"/>
    <n v="6052304"/>
    <n v="261095"/>
    <n v="5404563"/>
    <n v="53652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d v="2020-10-30T00:00:00"/>
    <s v="A"/>
    <n v="1315845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820"/>
    <d v="2020-10-28T00:00:00"/>
    <d v="2022-02-28T00:00:00"/>
    <n v="0"/>
    <n v="1"/>
    <n v="4"/>
    <n v="30"/>
    <n v="2"/>
    <n v="23.42"/>
    <n v="26.104899"/>
    <n v="2000000"/>
    <n v="146737"/>
    <n v="1556407"/>
    <n v="30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6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07"/>
    <d v="2020-07-30T00:00:00"/>
    <d v="2023-11-30T00:00:00"/>
    <n v="0"/>
    <n v="1"/>
    <n v="10"/>
    <n v="30"/>
    <n v="2"/>
    <n v="19.320074000000002"/>
    <n v="21.126100000000001"/>
    <n v="5000000"/>
    <n v="170511"/>
    <n v="4008511"/>
    <n v="2796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5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955"/>
    <d v="2020-07-01T00:00:00"/>
    <d v="2022-07-05T00:00:00"/>
    <n v="0"/>
    <n v="1"/>
    <n v="8"/>
    <n v="30"/>
    <n v="2"/>
    <n v="23.42"/>
    <n v="26.104899"/>
    <n v="8234539"/>
    <n v="432989"/>
    <n v="5901571"/>
    <n v="95931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295924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508"/>
    <d v="2019-11-13T00:00:00"/>
    <d v="2021-08-05T00:00:00"/>
    <n v="0"/>
    <n v="1"/>
    <n v="17"/>
    <n v="30"/>
    <n v="2"/>
    <n v="13.28"/>
    <n v="14.118883"/>
    <n v="3000000"/>
    <n v="168037"/>
    <n v="448670"/>
    <n v="1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3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188"/>
    <d v="2020-06-04T00:00:00"/>
    <d v="2023-10-15T00:00:00"/>
    <n v="0"/>
    <n v="1"/>
    <n v="8"/>
    <n v="30"/>
    <n v="2"/>
    <n v="19.320074000000002"/>
    <n v="21.126100000000001"/>
    <n v="5000000"/>
    <n v="170511"/>
    <n v="4238004"/>
    <n v="10243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16086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756"/>
    <d v="2020-10-20T00:00:00"/>
    <d v="2022-05-20T00:00:00"/>
    <n v="10"/>
    <n v="1"/>
    <n v="2"/>
    <n v="30"/>
    <n v="2"/>
    <n v="20.8"/>
    <n v="22.902097999999999"/>
    <n v="14741733"/>
    <n v="917288"/>
    <n v="13138215"/>
    <n v="144519"/>
    <n v="0"/>
    <n v="0"/>
    <m/>
    <n v="0"/>
    <n v="0"/>
    <n v="0"/>
    <m/>
    <m/>
    <d v="2021-03-11T00:00:00"/>
    <n v="1"/>
    <s v="O"/>
    <n v="1"/>
    <n v="30"/>
    <n v="1822011"/>
    <m/>
    <m/>
    <m/>
    <m/>
    <m/>
    <m/>
    <n v="1"/>
    <n v="1"/>
    <m/>
    <m/>
    <n v="1599914"/>
    <s v="LINEA CONSUMO"/>
    <n v="0"/>
    <n v="0"/>
    <m/>
    <m/>
    <n v="5"/>
    <m/>
    <m/>
    <m/>
    <m/>
    <n v="1"/>
    <n v="7"/>
    <n v="1"/>
    <d v="2021-03-31T00:00:00"/>
    <x v="0"/>
    <s v="Consumo"/>
    <x v="4"/>
    <x v="0"/>
    <x v="0"/>
  </r>
  <r>
    <s v="C"/>
    <s v="*"/>
    <n v="144205"/>
    <n v="4"/>
    <n v="19208"/>
    <d v="2019-08-30T00:00:00"/>
    <d v="2021-12-01T00:00:00"/>
    <n v="0"/>
    <n v="1"/>
    <n v="18"/>
    <n v="30"/>
    <n v="2"/>
    <n v="23.41"/>
    <n v="26.09253"/>
    <n v="7000000"/>
    <n v="335969"/>
    <n v="2747458"/>
    <n v="5003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4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170"/>
    <d v="2020-05-29T00:00:00"/>
    <d v="2023-10-15T00:00:00"/>
    <n v="15"/>
    <n v="1"/>
    <n v="8"/>
    <n v="30"/>
    <n v="2"/>
    <n v="19.320074000000002"/>
    <n v="21.126100000000001"/>
    <n v="5000000"/>
    <n v="170511"/>
    <n v="4136142"/>
    <n v="33307"/>
    <n v="0"/>
    <n v="0"/>
    <m/>
    <n v="0"/>
    <n v="0"/>
    <n v="0"/>
    <m/>
    <m/>
    <d v="2021-03-23T00:00:00"/>
    <n v="1"/>
    <s v="O"/>
    <n v="1"/>
    <n v="30"/>
    <n v="405"/>
    <m/>
    <m/>
    <m/>
    <m/>
    <m/>
    <m/>
    <n v="1"/>
    <n v="1"/>
    <m/>
    <m/>
    <n v="123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024"/>
    <d v="2018-06-21T00:00:00"/>
    <d v="2021-07-15T00:00:00"/>
    <n v="0"/>
    <n v="1"/>
    <n v="32"/>
    <n v="30"/>
    <n v="2"/>
    <n v="16.569998999999999"/>
    <n v="17.888183999999999"/>
    <n v="15000000"/>
    <n v="531586"/>
    <n v="2054937"/>
    <n v="140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455547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634"/>
    <d v="2019-12-13T00:00:00"/>
    <d v="2023-12-13T00:00:00"/>
    <n v="17"/>
    <n v="1"/>
    <n v="14"/>
    <n v="30"/>
    <n v="2"/>
    <n v="20.95"/>
    <n v="23.083431999999998"/>
    <n v="15000000"/>
    <n v="464082"/>
    <n v="11762798"/>
    <n v="369852"/>
    <n v="0"/>
    <n v="0"/>
    <m/>
    <n v="0"/>
    <n v="0"/>
    <n v="0"/>
    <m/>
    <m/>
    <d v="2021-02-06T00:00:00"/>
    <n v="1"/>
    <s v="O"/>
    <n v="1"/>
    <n v="30"/>
    <n v="196148"/>
    <m/>
    <m/>
    <m/>
    <m/>
    <m/>
    <m/>
    <n v="1"/>
    <n v="1"/>
    <m/>
    <m/>
    <n v="3136791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552"/>
    <d v="2020-09-07T00:00:00"/>
    <d v="2022-05-30T00:00:00"/>
    <n v="0"/>
    <n v="1"/>
    <n v="6"/>
    <n v="30"/>
    <n v="2"/>
    <n v="23.42"/>
    <n v="26.104899"/>
    <n v="2000000"/>
    <n v="121744"/>
    <n v="147366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2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813"/>
    <d v="2019-06-11T00:00:00"/>
    <d v="2021-06-15T00:00:00"/>
    <n v="0"/>
    <n v="1"/>
    <n v="21"/>
    <n v="30"/>
    <n v="2"/>
    <n v="17.39"/>
    <n v="18.845244000000001"/>
    <n v="5000000"/>
    <n v="248149"/>
    <n v="723340"/>
    <n v="52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9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501"/>
    <d v="2021-03-30T00:00:00"/>
    <d v="2023-10-15T00:00:00"/>
    <n v="0"/>
    <n v="1"/>
    <n v="0"/>
    <n v="30"/>
    <n v="2"/>
    <n v="22.619997999999999"/>
    <n v="25.118919999999999"/>
    <n v="5000000"/>
    <n v="219735"/>
    <n v="5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6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1205"/>
    <n v="4"/>
    <n v="21245"/>
    <d v="2021-01-27T00:00:00"/>
    <d v="2026-02-15T00:00:00"/>
    <n v="0"/>
    <n v="1"/>
    <n v="1"/>
    <n v="30"/>
    <n v="2"/>
    <n v="19.529997999999999"/>
    <n v="21.376580000000001"/>
    <n v="40000000"/>
    <n v="1049322"/>
    <n v="39601633"/>
    <n v="322260"/>
    <n v="0"/>
    <n v="40000000"/>
    <m/>
    <n v="0"/>
    <n v="0"/>
    <n v="0"/>
    <m/>
    <m/>
    <d v="2021-03-15T00:00:00"/>
    <n v="2"/>
    <s v="O"/>
    <n v="1"/>
    <n v="30"/>
    <n v="0"/>
    <m/>
    <m/>
    <m/>
    <m/>
    <m/>
    <m/>
    <n v="1"/>
    <n v="1"/>
    <m/>
    <m/>
    <n v="6250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17085"/>
    <d v="2020-07-01T00:00:00"/>
    <d v="2022-02-15T00:00:00"/>
    <n v="0"/>
    <n v="1"/>
    <n v="8"/>
    <n v="30"/>
    <n v="2"/>
    <n v="20.170000000000002"/>
    <n v="22.143163000000001"/>
    <n v="10186103"/>
    <n v="630721"/>
    <n v="6286339"/>
    <n v="52779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595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137"/>
    <d v="2020-05-27T00:00:00"/>
    <d v="2022-01-30T00:00:00"/>
    <n v="0"/>
    <n v="1"/>
    <n v="9"/>
    <n v="30"/>
    <n v="2"/>
    <n v="11.42"/>
    <n v="12.037115999999999"/>
    <n v="2600000"/>
    <n v="143380"/>
    <n v="1483242"/>
    <n v="8007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2442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278"/>
    <d v="2020-06-30T00:00:00"/>
    <d v="2025-07-05T00:00:00"/>
    <n v="25"/>
    <n v="1"/>
    <n v="7"/>
    <n v="30"/>
    <n v="2"/>
    <n v="21.02"/>
    <n v="23.168139"/>
    <n v="13000000"/>
    <n v="351840"/>
    <n v="11949222"/>
    <n v="174380"/>
    <n v="0"/>
    <n v="0"/>
    <m/>
    <n v="0"/>
    <n v="0"/>
    <n v="0"/>
    <m/>
    <m/>
    <d v="2021-03-20T00:00:00"/>
    <n v="1"/>
    <s v="O"/>
    <n v="1"/>
    <n v="30"/>
    <n v="5265"/>
    <m/>
    <m/>
    <m/>
    <m/>
    <m/>
    <m/>
    <n v="1"/>
    <n v="1"/>
    <d v="2020-06-30T00:00:00"/>
    <s v="A"/>
    <n v="2613596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174"/>
    <d v="2019-08-29T00:00:00"/>
    <d v="2021-07-05T00:00:00"/>
    <n v="0"/>
    <n v="1"/>
    <n v="18"/>
    <n v="30"/>
    <n v="2"/>
    <n v="23.41"/>
    <n v="26.09253"/>
    <n v="3200000"/>
    <n v="180287"/>
    <n v="663580"/>
    <n v="12528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0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03"/>
    <d v="2020-11-30T00:00:00"/>
    <d v="2024-03-30T00:00:00"/>
    <n v="0"/>
    <n v="1"/>
    <n v="4"/>
    <n v="30"/>
    <n v="2"/>
    <n v="19.32"/>
    <n v="21.126010999999998"/>
    <n v="5000000"/>
    <n v="170510"/>
    <n v="462990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4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105"/>
    <n v="4"/>
    <n v="20299"/>
    <d v="2020-06-30T00:00:00"/>
    <d v="2023-10-30T00:00:00"/>
    <n v="0"/>
    <n v="1"/>
    <n v="9"/>
    <n v="30"/>
    <n v="2"/>
    <n v="17.420000000000002"/>
    <n v="18.880393000000002"/>
    <n v="8000000"/>
    <n v="265063"/>
    <n v="653494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19000"/>
    <s v="LINEA CONSUMO"/>
    <n v="0"/>
    <n v="0"/>
    <n v="1"/>
    <s v="VARIOS  - -"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154"/>
    <d v="2020-05-28T00:00:00"/>
    <d v="2023-09-30T00:00:00"/>
    <n v="0"/>
    <n v="1"/>
    <n v="10"/>
    <n v="30"/>
    <n v="2"/>
    <n v="19.320074000000002"/>
    <n v="21.126100000000001"/>
    <n v="5000000"/>
    <n v="170511"/>
    <n v="4026461"/>
    <n v="2161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d v="2020-05-28T00:00:00"/>
    <s v="A"/>
    <n v="623975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1161"/>
    <d v="2021-01-12T00:00:00"/>
    <d v="2024-05-30T00:00:00"/>
    <n v="0"/>
    <n v="1"/>
    <n v="2"/>
    <n v="30"/>
    <n v="2"/>
    <n v="21.02"/>
    <n v="23.168139"/>
    <n v="12000000"/>
    <n v="419790"/>
    <n v="11570245"/>
    <n v="675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d v="2021-01-12T00:00:00"/>
    <s v="A"/>
    <n v="1793025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275"/>
    <d v="2020-06-30T00:00:00"/>
    <d v="2023-05-01T00:00:00"/>
    <n v="0"/>
    <n v="1"/>
    <n v="8"/>
    <n v="30"/>
    <n v="2"/>
    <n v="21.02"/>
    <n v="23.168139"/>
    <n v="10000000"/>
    <n v="392838"/>
    <n v="8148047"/>
    <n v="137153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409"/>
    <d v="2020-07-30T00:00:00"/>
    <d v="2021-07-30T00:00:00"/>
    <n v="0"/>
    <n v="1"/>
    <n v="8"/>
    <n v="30"/>
    <n v="2"/>
    <n v="17.420000000000002"/>
    <n v="18.880393000000002"/>
    <n v="1200000"/>
    <n v="109685"/>
    <n v="420685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2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765"/>
    <d v="2020-07-01T00:00:00"/>
    <d v="2023-06-01T00:00:00"/>
    <n v="0"/>
    <n v="1"/>
    <n v="25"/>
    <n v="30"/>
    <n v="2"/>
    <n v="17.37"/>
    <n v="18.821816999999999"/>
    <n v="16262214"/>
    <n v="595513"/>
    <n v="5145284"/>
    <n v="670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7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5978"/>
    <d v="2020-07-01T00:00:00"/>
    <d v="2021-09-18T00:00:00"/>
    <n v="12"/>
    <n v="1"/>
    <n v="7"/>
    <n v="30"/>
    <n v="2"/>
    <n v="20.900003999999999"/>
    <n v="23.022964999999999"/>
    <n v="8071671"/>
    <n v="654674"/>
    <n v="4279178"/>
    <n v="65064"/>
    <n v="0"/>
    <n v="0"/>
    <m/>
    <n v="0"/>
    <n v="0"/>
    <n v="0"/>
    <m/>
    <m/>
    <d v="2021-03-04T00:00:00"/>
    <n v="1"/>
    <s v="O"/>
    <n v="1"/>
    <n v="30"/>
    <n v="579881"/>
    <m/>
    <m/>
    <m/>
    <m/>
    <m/>
    <m/>
    <n v="1"/>
    <n v="1"/>
    <m/>
    <m/>
    <n v="1191239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1187"/>
    <d v="2021-01-14T00:00:00"/>
    <d v="2022-03-30T00:00:00"/>
    <n v="0"/>
    <n v="1"/>
    <n v="5"/>
    <n v="30"/>
    <n v="2"/>
    <n v="11.420004"/>
    <n v="12.03712"/>
    <n v="1500000"/>
    <n v="114947"/>
    <n v="936424"/>
    <n v="10692"/>
    <n v="0"/>
    <n v="0"/>
    <m/>
    <n v="0"/>
    <n v="0"/>
    <n v="0"/>
    <m/>
    <m/>
    <d v="2021-02-24T00:00:00"/>
    <n v="1"/>
    <s v="O"/>
    <n v="1"/>
    <n v="30"/>
    <n v="0"/>
    <m/>
    <m/>
    <m/>
    <m/>
    <m/>
    <m/>
    <n v="1"/>
    <n v="1"/>
    <m/>
    <m/>
    <n v="179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776"/>
    <d v="2020-01-17T00:00:00"/>
    <d v="2023-05-01T00:00:00"/>
    <n v="0"/>
    <n v="1"/>
    <n v="13"/>
    <n v="30"/>
    <n v="2"/>
    <n v="23.38"/>
    <n v="26.055430999999999"/>
    <n v="19900000"/>
    <n v="733158"/>
    <n v="14834487"/>
    <n v="2793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69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6869"/>
    <d v="2018-05-24T00:00:00"/>
    <d v="2021-06-03T00:00:00"/>
    <n v="0"/>
    <n v="1"/>
    <n v="33"/>
    <n v="30"/>
    <n v="2"/>
    <n v="20.34"/>
    <n v="22.347531"/>
    <n v="4580000"/>
    <n v="171004"/>
    <n v="49044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5254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254"/>
    <d v="2020-06-25T00:00:00"/>
    <d v="2021-04-30T00:00:00"/>
    <n v="0"/>
    <n v="1"/>
    <n v="9"/>
    <n v="30"/>
    <n v="2"/>
    <n v="11.42"/>
    <n v="12.037115999999999"/>
    <n v="750000"/>
    <n v="78981"/>
    <n v="78005"/>
    <n v="2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09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787"/>
    <d v="2020-10-22T00:00:00"/>
    <d v="2023-01-15T00:00:00"/>
    <n v="0"/>
    <n v="1"/>
    <n v="5"/>
    <n v="30"/>
    <n v="2"/>
    <n v="11.42"/>
    <n v="12.037115999999999"/>
    <n v="2700000"/>
    <n v="117714"/>
    <n v="2208280"/>
    <n v="701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d v="2020-10-22T00:00:00"/>
    <s v="A"/>
    <n v="29215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977"/>
    <d v="2020-11-27T00:00:00"/>
    <d v="2023-06-15T00:00:00"/>
    <n v="0"/>
    <n v="1"/>
    <n v="3"/>
    <n v="30"/>
    <n v="2"/>
    <n v="21.02"/>
    <n v="23.168139"/>
    <n v="6000000"/>
    <n v="258839"/>
    <n v="5528899"/>
    <n v="484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d v="2020-11-27T00:00:00"/>
    <s v="A"/>
    <n v="1118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863"/>
    <d v="2020-07-01T00:00:00"/>
    <d v="2023-11-12T00:00:00"/>
    <n v="18"/>
    <n v="1"/>
    <n v="7"/>
    <n v="30"/>
    <n v="2"/>
    <n v="23.39"/>
    <n v="26.067796999999999"/>
    <n v="26707867"/>
    <n v="967643"/>
    <n v="23389376"/>
    <n v="719383"/>
    <n v="0"/>
    <n v="0"/>
    <m/>
    <n v="0"/>
    <n v="0"/>
    <n v="0"/>
    <m/>
    <m/>
    <d v="2021-03-31T00:00:00"/>
    <n v="1"/>
    <s v="O"/>
    <n v="1"/>
    <n v="30"/>
    <n v="511747"/>
    <m/>
    <m/>
    <m/>
    <m/>
    <m/>
    <m/>
    <n v="1"/>
    <n v="1"/>
    <m/>
    <m/>
    <n v="45894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21091"/>
    <d v="2020-12-23T00:00:00"/>
    <d v="2022-01-15T00:00:00"/>
    <n v="0"/>
    <n v="1"/>
    <n v="3"/>
    <n v="30"/>
    <n v="2"/>
    <n v="11.42"/>
    <n v="12.037115999999999"/>
    <n v="1000000"/>
    <n v="88578"/>
    <n v="75602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0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052"/>
    <d v="2020-03-13T00:00:00"/>
    <d v="2021-06-10T00:00:00"/>
    <n v="20"/>
    <n v="1"/>
    <n v="10"/>
    <n v="30"/>
    <n v="2"/>
    <n v="11.32"/>
    <n v="11.926185"/>
    <n v="1500000"/>
    <n v="114877"/>
    <n v="448878"/>
    <n v="7282"/>
    <n v="0"/>
    <n v="0"/>
    <m/>
    <n v="0"/>
    <n v="0"/>
    <n v="0"/>
    <m/>
    <m/>
    <d v="2021-02-17T00:00:00"/>
    <n v="1"/>
    <s v="O"/>
    <n v="1"/>
    <n v="30"/>
    <n v="110648"/>
    <m/>
    <m/>
    <m/>
    <m/>
    <m/>
    <m/>
    <n v="1"/>
    <n v="1"/>
    <m/>
    <m/>
    <n v="151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40"/>
    <d v="2019-10-29T00:00:00"/>
    <d v="2021-07-10T00:00:00"/>
    <n v="0"/>
    <n v="1"/>
    <n v="16"/>
    <n v="30"/>
    <n v="2"/>
    <n v="12.33"/>
    <n v="13.051225000000001"/>
    <n v="2540000"/>
    <n v="141145"/>
    <n v="544787"/>
    <n v="411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9144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75"/>
    <d v="2021-03-24T00:00:00"/>
    <d v="2023-08-30T00:00:00"/>
    <n v="0"/>
    <n v="1"/>
    <n v="0"/>
    <n v="30"/>
    <n v="2"/>
    <n v="21.02"/>
    <n v="23.168139"/>
    <n v="8500000"/>
    <n v="376331"/>
    <n v="8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303"/>
    <d v="2019-02-28T00:00:00"/>
    <d v="2022-06-05T00:00:00"/>
    <n v="0"/>
    <n v="1"/>
    <n v="24"/>
    <n v="30"/>
    <n v="2"/>
    <n v="17.43"/>
    <n v="18.892112000000001"/>
    <n v="19900000"/>
    <n v="671953"/>
    <n v="8998504"/>
    <n v="108732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2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796"/>
    <d v="2020-07-01T00:00:00"/>
    <d v="2023-09-04T00:00:00"/>
    <n v="26"/>
    <n v="1"/>
    <n v="7"/>
    <n v="30"/>
    <n v="2"/>
    <n v="17.39"/>
    <n v="18.845244000000001"/>
    <n v="22286676"/>
    <n v="766859"/>
    <n v="18553783"/>
    <n v="233014"/>
    <n v="0"/>
    <n v="0"/>
    <m/>
    <n v="0"/>
    <n v="0"/>
    <n v="0"/>
    <m/>
    <m/>
    <d v="2021-03-16T00:00:00"/>
    <n v="1"/>
    <s v="O"/>
    <n v="1"/>
    <n v="30"/>
    <n v="3626"/>
    <m/>
    <m/>
    <m/>
    <m/>
    <m/>
    <m/>
    <n v="1"/>
    <n v="1"/>
    <m/>
    <m/>
    <n v="146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0580"/>
    <d v="2020-09-14T00:00:00"/>
    <d v="2021-09-15T00:00:00"/>
    <n v="0"/>
    <n v="1"/>
    <n v="6"/>
    <n v="30"/>
    <n v="2"/>
    <n v="11.42"/>
    <n v="12.037115999999999"/>
    <n v="1000000"/>
    <n v="88578"/>
    <n v="512818"/>
    <n v="1467"/>
    <n v="0"/>
    <n v="0"/>
    <m/>
    <n v="0"/>
    <n v="0"/>
    <n v="0"/>
    <m/>
    <m/>
    <d v="2021-03-21T00:00:00"/>
    <n v="1"/>
    <s v="O"/>
    <n v="1"/>
    <n v="30"/>
    <n v="0"/>
    <m/>
    <m/>
    <m/>
    <m/>
    <m/>
    <m/>
    <n v="1"/>
    <n v="1"/>
    <m/>
    <m/>
    <n v="172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210"/>
    <d v="2021-01-19T00:00:00"/>
    <d v="2023-02-05T00:00:00"/>
    <n v="25"/>
    <n v="1"/>
    <n v="0"/>
    <n v="30"/>
    <n v="2"/>
    <n v="21.02"/>
    <n v="23.168139"/>
    <n v="5000000"/>
    <n v="256977"/>
    <n v="4831451"/>
    <n v="70542"/>
    <n v="0"/>
    <n v="0"/>
    <m/>
    <n v="0"/>
    <n v="0"/>
    <n v="0"/>
    <m/>
    <m/>
    <d v="2021-03-13T00:00:00"/>
    <n v="1"/>
    <s v="O"/>
    <n v="1"/>
    <n v="30"/>
    <n v="852"/>
    <m/>
    <m/>
    <m/>
    <m/>
    <m/>
    <m/>
    <n v="1"/>
    <n v="1"/>
    <m/>
    <m/>
    <n v="227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385"/>
    <d v="2020-07-30T00:00:00"/>
    <d v="2024-04-30T00:00:00"/>
    <n v="0"/>
    <n v="1"/>
    <n v="8"/>
    <n v="30"/>
    <n v="2"/>
    <n v="21.02"/>
    <n v="23.168139"/>
    <n v="24000000"/>
    <n v="775292"/>
    <n v="20962090"/>
    <n v="1224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d v="2020-07-30T00:00:00"/>
    <s v="A"/>
    <n v="1115000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354"/>
    <d v="2020-07-23T00:00:00"/>
    <d v="2023-12-15T00:00:00"/>
    <n v="0"/>
    <n v="1"/>
    <n v="7"/>
    <n v="30"/>
    <n v="2"/>
    <n v="19.320074000000002"/>
    <n v="21.126100000000001"/>
    <n v="5000000"/>
    <n v="170511"/>
    <n v="4330555"/>
    <n v="37184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145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802"/>
    <d v="2020-07-01T00:00:00"/>
    <d v="2022-01-10T00:00:00"/>
    <n v="0"/>
    <n v="1"/>
    <n v="9"/>
    <n v="30"/>
    <n v="2"/>
    <n v="12.38"/>
    <n v="13.107189"/>
    <n v="2588304"/>
    <n v="158297"/>
    <n v="1281569"/>
    <n v="837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365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956"/>
    <d v="2020-07-01T00:00:00"/>
    <d v="2023-07-20T00:00:00"/>
    <n v="0"/>
    <n v="1"/>
    <n v="8"/>
    <n v="30"/>
    <n v="2"/>
    <n v="17.47"/>
    <n v="18.938995999999999"/>
    <n v="15000000"/>
    <n v="538306"/>
    <n v="12299229"/>
    <n v="5969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5834"/>
    <s v="LINEA CONSUMO"/>
    <n v="0"/>
    <n v="0"/>
    <m/>
    <m/>
    <n v="1"/>
    <n v="1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064"/>
    <d v="2020-12-15T00:00:00"/>
    <d v="2021-12-30T00:00:00"/>
    <n v="0"/>
    <n v="1"/>
    <n v="3"/>
    <n v="30"/>
    <n v="2"/>
    <n v="11.42"/>
    <n v="12.037115999999999"/>
    <n v="1000000"/>
    <n v="88578"/>
    <n v="754640"/>
    <n v="334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166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1205"/>
    <n v="3"/>
    <n v="20658"/>
    <d v="2020-09-30T00:00:00"/>
    <d v="2025-05-30T00:00:00"/>
    <n v="0"/>
    <n v="1"/>
    <n v="30"/>
    <n v="30"/>
    <n v="2"/>
    <n v="19.32"/>
    <n v="21.126010999999998"/>
    <n v="29900000"/>
    <n v="814321"/>
    <n v="16887485"/>
    <n v="0"/>
    <n v="0"/>
    <n v="30000000"/>
    <m/>
    <n v="0"/>
    <n v="0"/>
    <n v="0"/>
    <m/>
    <m/>
    <d v="2021-03-30T00:00:00"/>
    <n v="7"/>
    <s v="O"/>
    <n v="1"/>
    <n v="30"/>
    <n v="0"/>
    <m/>
    <m/>
    <m/>
    <m/>
    <m/>
    <m/>
    <n v="1"/>
    <n v="1"/>
    <d v="2020-09-30T00:00:00"/>
    <s v="A"/>
    <n v="24690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0387"/>
    <d v="2020-07-30T00:00:00"/>
    <d v="2024-01-15T00:00:00"/>
    <n v="0"/>
    <n v="1"/>
    <n v="30"/>
    <n v="30"/>
    <n v="2"/>
    <n v="21.02"/>
    <n v="23.168139"/>
    <n v="14000000"/>
    <n v="481490"/>
    <n v="4765649"/>
    <n v="278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386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945"/>
    <d v="2020-11-24T00:00:00"/>
    <d v="2022-03-30T00:00:00"/>
    <n v="0"/>
    <n v="1"/>
    <n v="4"/>
    <n v="30"/>
    <n v="2"/>
    <n v="21.02"/>
    <n v="23.168139"/>
    <n v="2000000"/>
    <n v="144418"/>
    <n v="1546205"/>
    <n v="903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d v="2020-11-24T00:00:00"/>
    <s v="A"/>
    <n v="795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323"/>
    <d v="2020-07-15T00:00:00"/>
    <d v="2022-07-15T00:00:00"/>
    <n v="0"/>
    <n v="1"/>
    <n v="8"/>
    <n v="30"/>
    <n v="2"/>
    <n v="23.42"/>
    <n v="26.104899"/>
    <n v="2000000"/>
    <n v="105164"/>
    <n v="1410468"/>
    <n v="1927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666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637"/>
    <d v="2020-09-28T00:00:00"/>
    <d v="2021-09-30T00:00:00"/>
    <n v="0"/>
    <n v="1"/>
    <n v="5"/>
    <n v="30"/>
    <n v="2"/>
    <n v="11.42"/>
    <n v="12.037115999999999"/>
    <n v="1200000"/>
    <n v="106293"/>
    <n v="707883"/>
    <n v="9674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206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727"/>
    <d v="2020-10-15T00:00:00"/>
    <d v="2023-08-30T00:00:00"/>
    <n v="0"/>
    <n v="1"/>
    <n v="6"/>
    <n v="30"/>
    <n v="2"/>
    <n v="21.02"/>
    <n v="23.168139"/>
    <n v="8000000"/>
    <n v="314271"/>
    <n v="6904745"/>
    <n v="806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d v="2020-10-15T00:00:00"/>
    <s v="A"/>
    <n v="1436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625"/>
    <d v="2020-09-24T00:00:00"/>
    <d v="2021-10-30T00:00:00"/>
    <n v="0"/>
    <n v="1"/>
    <n v="5"/>
    <n v="30"/>
    <n v="2"/>
    <n v="11.42"/>
    <n v="12.037115999999999"/>
    <n v="1212000"/>
    <n v="99559"/>
    <n v="763418"/>
    <n v="6510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47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394"/>
    <d v="2020-07-30T00:00:00"/>
    <d v="2022-04-15T00:00:00"/>
    <n v="0"/>
    <n v="1"/>
    <n v="15"/>
    <n v="30"/>
    <n v="2"/>
    <n v="23.42"/>
    <n v="26.104899"/>
    <n v="3000000"/>
    <n v="182616"/>
    <n v="848550"/>
    <n v="552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87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075"/>
    <d v="2019-08-12T00:00:00"/>
    <d v="2022-03-10T00:00:00"/>
    <n v="0"/>
    <n v="1"/>
    <n v="18"/>
    <n v="30"/>
    <n v="2"/>
    <n v="21.01"/>
    <n v="23.156034999999999"/>
    <n v="5000000"/>
    <n v="215674"/>
    <n v="2266078"/>
    <n v="2778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28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134"/>
    <d v="2020-12-29T00:00:00"/>
    <d v="2021-12-30T00:00:00"/>
    <n v="0"/>
    <n v="1"/>
    <n v="3"/>
    <n v="30"/>
    <n v="2"/>
    <n v="23.42"/>
    <n v="26.104899"/>
    <n v="1000000"/>
    <n v="94279"/>
    <n v="767818"/>
    <n v="1000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265"/>
    <d v="2019-09-18T00:00:00"/>
    <d v="2022-07-05T00:00:00"/>
    <n v="0"/>
    <n v="1"/>
    <n v="17"/>
    <n v="30"/>
    <n v="2"/>
    <n v="23.34"/>
    <n v="26.005981999999999"/>
    <n v="8000000"/>
    <n v="330762"/>
    <n v="4479506"/>
    <n v="8421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7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359"/>
    <d v="2021-02-25T00:00:00"/>
    <d v="2023-08-28T00:00:00"/>
    <n v="0"/>
    <n v="1"/>
    <n v="1"/>
    <n v="30"/>
    <n v="2"/>
    <n v="22.619997999999999"/>
    <n v="25.118919999999999"/>
    <n v="6000000"/>
    <n v="263682"/>
    <n v="5826480"/>
    <n v="21966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716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503"/>
    <d v="2021-03-30T00:00:00"/>
    <d v="2022-09-30T00:00:00"/>
    <n v="0"/>
    <n v="1"/>
    <n v="0"/>
    <n v="30"/>
    <n v="2"/>
    <n v="22.619997999999999"/>
    <n v="25.118919999999999"/>
    <n v="2000000"/>
    <n v="132059"/>
    <n v="2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9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372"/>
    <d v="2020-07-01T00:00:00"/>
    <d v="2022-10-10T00:00:00"/>
    <n v="0"/>
    <n v="1"/>
    <n v="8"/>
    <n v="30"/>
    <n v="2"/>
    <n v="21.12"/>
    <n v="23.289241000000001"/>
    <n v="14821151"/>
    <n v="694376"/>
    <n v="11126197"/>
    <n v="12401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988403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9937"/>
    <d v="2020-07-01T00:00:00"/>
    <d v="2021-09-10T00:00:00"/>
    <n v="0"/>
    <n v="1"/>
    <n v="8"/>
    <n v="30"/>
    <n v="2"/>
    <n v="11.47"/>
    <n v="12.092618999999999"/>
    <n v="1400250"/>
    <n v="107336"/>
    <n v="596471"/>
    <n v="494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6597"/>
    <s v="LINEA CONSUMO"/>
    <n v="0"/>
    <n v="0"/>
    <m/>
    <m/>
    <n v="1"/>
    <n v="1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703"/>
    <d v="2020-07-01T00:00:00"/>
    <d v="2023-05-05T00:00:00"/>
    <n v="25"/>
    <n v="1"/>
    <n v="7"/>
    <n v="30"/>
    <n v="2"/>
    <n v="23.35"/>
    <n v="26.018343000000002"/>
    <n v="9409854"/>
    <n v="380921"/>
    <n v="7830095"/>
    <n v="126506"/>
    <n v="0"/>
    <n v="0"/>
    <m/>
    <n v="0"/>
    <n v="0"/>
    <n v="0"/>
    <m/>
    <m/>
    <d v="2021-03-11T00:00:00"/>
    <n v="1"/>
    <s v="O"/>
    <n v="1"/>
    <n v="30"/>
    <n v="114896"/>
    <m/>
    <m/>
    <m/>
    <m/>
    <m/>
    <m/>
    <n v="1"/>
    <n v="1"/>
    <m/>
    <m/>
    <n v="85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562"/>
    <d v="2019-11-27T00:00:00"/>
    <d v="2022-02-15T00:00:00"/>
    <n v="0"/>
    <n v="1"/>
    <n v="15"/>
    <n v="30"/>
    <n v="2"/>
    <n v="20.88"/>
    <n v="22.998778999999999"/>
    <n v="6000000"/>
    <n v="288860"/>
    <n v="2869303"/>
    <n v="428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43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6899"/>
    <d v="2020-07-01T00:00:00"/>
    <d v="2022-10-02T00:00:00"/>
    <n v="0"/>
    <n v="1"/>
    <n v="8"/>
    <n v="30"/>
    <n v="2"/>
    <n v="22.74"/>
    <n v="25.266368"/>
    <n v="10039277"/>
    <n v="478461"/>
    <n v="7544145"/>
    <n v="13818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9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105"/>
    <d v="2019-08-20T00:00:00"/>
    <d v="2021-09-08T00:00:00"/>
    <n v="0"/>
    <n v="1"/>
    <n v="18"/>
    <n v="30"/>
    <n v="2"/>
    <n v="21.01"/>
    <n v="23.156034999999999"/>
    <n v="10000000"/>
    <n v="513906"/>
    <n v="2887833"/>
    <n v="421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4785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19963"/>
    <d v="2020-02-27T00:00:00"/>
    <d v="2023-05-15T00:00:00"/>
    <n v="0"/>
    <n v="1"/>
    <n v="12"/>
    <n v="30"/>
    <n v="2"/>
    <n v="21.07"/>
    <n v="23.228676"/>
    <n v="6000000"/>
    <n v="217717"/>
    <n v="4499989"/>
    <n v="4741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d v="2020-02-27T00:00:00"/>
    <s v="A"/>
    <n v="1510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121"/>
    <d v="2020-07-01T00:00:00"/>
    <d v="2022-08-03T00:00:00"/>
    <n v="0"/>
    <n v="1"/>
    <n v="8"/>
    <n v="30"/>
    <n v="2"/>
    <n v="21.01"/>
    <n v="23.156034999999999"/>
    <n v="4956306"/>
    <n v="246499"/>
    <n v="3589505"/>
    <n v="5656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4254"/>
    <d v="2020-07-01T00:00:00"/>
    <d v="2022-07-26T00:00:00"/>
    <n v="4"/>
    <n v="1"/>
    <n v="7"/>
    <n v="30"/>
    <n v="2"/>
    <n v="22.730001000000001"/>
    <n v="25.254075"/>
    <n v="10148645"/>
    <n v="530159"/>
    <n v="7644414"/>
    <n v="162128"/>
    <n v="0"/>
    <n v="0"/>
    <m/>
    <n v="0"/>
    <n v="0"/>
    <n v="0"/>
    <m/>
    <m/>
    <d v="2021-03-31T00:00:00"/>
    <n v="1"/>
    <s v="O"/>
    <n v="1"/>
    <n v="30"/>
    <n v="385354"/>
    <m/>
    <m/>
    <m/>
    <m/>
    <m/>
    <m/>
    <n v="1"/>
    <n v="1"/>
    <m/>
    <m/>
    <n v="219158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219"/>
    <d v="2020-06-12T00:00:00"/>
    <d v="2021-12-30T00:00:00"/>
    <n v="0"/>
    <n v="1"/>
    <n v="10"/>
    <n v="30"/>
    <n v="2"/>
    <n v="17.420000000000002"/>
    <n v="18.880393000000002"/>
    <n v="5000000"/>
    <n v="317648"/>
    <n v="22962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5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90"/>
    <d v="2020-08-20T00:00:00"/>
    <d v="2024-01-15T00:00:00"/>
    <n v="0"/>
    <n v="1"/>
    <n v="6"/>
    <n v="30"/>
    <n v="2"/>
    <n v="19.32"/>
    <n v="21.126010999999998"/>
    <n v="5000000"/>
    <n v="170510"/>
    <n v="4379472"/>
    <n v="79901"/>
    <n v="0"/>
    <n v="0"/>
    <m/>
    <n v="0"/>
    <n v="0"/>
    <n v="0"/>
    <m/>
    <m/>
    <d v="2021-02-26T00:00:00"/>
    <n v="1"/>
    <s v="O"/>
    <n v="1"/>
    <n v="30"/>
    <n v="0"/>
    <m/>
    <m/>
    <m/>
    <m/>
    <m/>
    <m/>
    <n v="1"/>
    <n v="1"/>
    <m/>
    <m/>
    <n v="187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133"/>
    <d v="2020-05-19T00:00:00"/>
    <d v="2023-09-30T00:00:00"/>
    <n v="0"/>
    <n v="1"/>
    <n v="11"/>
    <n v="30"/>
    <n v="2"/>
    <n v="19.320074000000002"/>
    <n v="21.126100000000001"/>
    <n v="5000000"/>
    <n v="170511"/>
    <n v="3923632"/>
    <n v="842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230874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550003040"/>
    <d v="2019-12-13T00:00:00"/>
    <d v="2022-01-04T00:00:00"/>
    <n v="0"/>
    <n v="1"/>
    <n v="14"/>
    <n v="30"/>
    <n v="2"/>
    <n v="23.432207999999999"/>
    <n v="26.12"/>
    <n v="7000000"/>
    <n v="369923"/>
    <n v="3134769"/>
    <n v="816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983402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550003190"/>
    <d v="2021-03-01T00:00:00"/>
    <d v="2023-01-04T00:00:00"/>
    <n v="0"/>
    <n v="1"/>
    <n v="1"/>
    <n v="30"/>
    <n v="2"/>
    <n v="23.02"/>
    <n v="25.611024"/>
    <n v="3500000"/>
    <n v="196515"/>
    <n v="3352721"/>
    <n v="857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51775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19383"/>
    <d v="2019-10-17T00:00:00"/>
    <d v="2021-11-03T00:00:00"/>
    <n v="0"/>
    <n v="1"/>
    <n v="16"/>
    <n v="30"/>
    <n v="2"/>
    <n v="20.93"/>
    <n v="23.059239999999999"/>
    <n v="3000000"/>
    <n v="154054"/>
    <n v="1137661"/>
    <n v="1850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87"/>
    <d v="2019-11-27T00:00:00"/>
    <d v="2022-12-15T00:00:00"/>
    <n v="0"/>
    <n v="1"/>
    <n v="15"/>
    <n v="30"/>
    <n v="2"/>
    <n v="20.88"/>
    <n v="22.998778999999999"/>
    <n v="6000000"/>
    <n v="225681"/>
    <n v="3941591"/>
    <n v="3354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6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297"/>
    <d v="2020-06-30T00:00:00"/>
    <d v="2021-09-15T00:00:00"/>
    <n v="0"/>
    <n v="1"/>
    <n v="8"/>
    <n v="30"/>
    <n v="2"/>
    <n v="21.02"/>
    <n v="23.168139"/>
    <n v="1200000"/>
    <n v="97398"/>
    <n v="542506"/>
    <n v="824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d v="2020-06-30T00:00:00"/>
    <s v="A"/>
    <n v="925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304"/>
    <d v="2020-07-13T00:00:00"/>
    <d v="2021-09-15T00:00:00"/>
    <n v="0"/>
    <n v="1"/>
    <n v="8"/>
    <n v="30"/>
    <n v="2"/>
    <n v="11.42"/>
    <n v="12.037115999999999"/>
    <n v="1200000"/>
    <n v="91958"/>
    <n v="529338"/>
    <n v="470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582"/>
    <d v="2020-09-15T00:00:00"/>
    <d v="2021-07-15T00:00:00"/>
    <n v="0"/>
    <n v="1"/>
    <n v="6"/>
    <n v="30"/>
    <n v="2"/>
    <n v="11.42"/>
    <n v="12.037115999999999"/>
    <n v="1000000"/>
    <n v="105309"/>
    <n v="407028"/>
    <n v="21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88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550003077"/>
    <d v="2020-07-01T00:00:00"/>
    <d v="2022-01-17T00:00:00"/>
    <n v="0"/>
    <n v="1"/>
    <n v="9"/>
    <n v="30"/>
    <n v="2"/>
    <n v="23.432207999999999"/>
    <n v="26.12"/>
    <n v="2971580"/>
    <n v="198312"/>
    <n v="1579518"/>
    <n v="1336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764000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18541"/>
    <d v="2020-07-01T00:00:00"/>
    <d v="2023-05-01T00:00:00"/>
    <n v="0"/>
    <n v="1"/>
    <n v="8"/>
    <n v="30"/>
    <n v="2"/>
    <n v="21.08"/>
    <n v="23.240787000000001"/>
    <n v="13159867"/>
    <n v="517372"/>
    <n v="10722737"/>
    <n v="18209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16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830"/>
    <d v="2020-10-29T00:00:00"/>
    <d v="2023-11-30T00:00:00"/>
    <n v="0"/>
    <n v="1"/>
    <n v="5"/>
    <n v="30"/>
    <n v="2"/>
    <n v="21.02"/>
    <n v="23.168139"/>
    <n v="9000000"/>
    <n v="332576"/>
    <n v="7996433"/>
    <n v="466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675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550"/>
    <d v="2019-11-25T00:00:00"/>
    <d v="2021-12-15T00:00:00"/>
    <n v="0"/>
    <n v="1"/>
    <n v="15"/>
    <n v="30"/>
    <n v="2"/>
    <n v="13.28"/>
    <n v="14.118883"/>
    <n v="5600000"/>
    <n v="266971"/>
    <n v="2273983"/>
    <n v="1258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421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020"/>
    <d v="2020-03-05T00:00:00"/>
    <d v="2022-02-20T00:00:00"/>
    <n v="0"/>
    <n v="1"/>
    <n v="12"/>
    <n v="30"/>
    <n v="2"/>
    <n v="20.92"/>
    <n v="23.047146000000001"/>
    <n v="4000000"/>
    <n v="212595"/>
    <n v="2103352"/>
    <n v="8554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3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28"/>
    <d v="2020-07-01T00:00:00"/>
    <d v="2022-08-10T00:00:00"/>
    <n v="0"/>
    <n v="1"/>
    <n v="8"/>
    <n v="30"/>
    <n v="2"/>
    <n v="20.88"/>
    <n v="22.998778999999999"/>
    <n v="6401246"/>
    <n v="317952"/>
    <n v="4644463"/>
    <n v="5335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20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628"/>
    <d v="2020-09-24T00:00:00"/>
    <d v="2023-04-17T00:00:00"/>
    <n v="13"/>
    <n v="1"/>
    <n v="4"/>
    <n v="30"/>
    <n v="2"/>
    <n v="21.02"/>
    <n v="23.168139"/>
    <n v="4000000"/>
    <n v="172559"/>
    <n v="3579133"/>
    <n v="86221"/>
    <n v="0"/>
    <n v="0"/>
    <m/>
    <n v="0"/>
    <n v="0"/>
    <n v="0"/>
    <m/>
    <m/>
    <d v="2021-03-05T00:00:00"/>
    <n v="1"/>
    <s v="O"/>
    <n v="1"/>
    <n v="30"/>
    <n v="109869"/>
    <m/>
    <m/>
    <m/>
    <m/>
    <m/>
    <m/>
    <n v="1"/>
    <n v="1"/>
    <m/>
    <m/>
    <n v="110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329"/>
    <d v="2020-07-01T00:00:00"/>
    <d v="2024-02-15T00:00:00"/>
    <n v="15"/>
    <n v="1"/>
    <n v="7"/>
    <n v="30"/>
    <n v="2"/>
    <n v="17.34"/>
    <n v="18.786684000000001"/>
    <n v="25898770"/>
    <n v="812875"/>
    <n v="22691948"/>
    <n v="389614"/>
    <n v="0"/>
    <n v="0"/>
    <m/>
    <n v="0"/>
    <n v="0"/>
    <n v="0"/>
    <m/>
    <m/>
    <d v="2021-03-31T00:00:00"/>
    <n v="1"/>
    <s v="O"/>
    <n v="1"/>
    <n v="30"/>
    <n v="484971"/>
    <m/>
    <m/>
    <m/>
    <m/>
    <m/>
    <m/>
    <n v="1"/>
    <n v="1"/>
    <m/>
    <m/>
    <n v="3061438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19726"/>
    <d v="2019-12-30T00:00:00"/>
    <d v="2023-03-15T00:00:00"/>
    <n v="0"/>
    <n v="1"/>
    <n v="14"/>
    <n v="30"/>
    <n v="2"/>
    <n v="20.95"/>
    <n v="23.083431999999998"/>
    <n v="11000000"/>
    <n v="398464"/>
    <n v="7758103"/>
    <n v="67542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741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477"/>
    <d v="2020-07-01T00:00:00"/>
    <d v="2023-02-09T00:00:00"/>
    <n v="0"/>
    <n v="1"/>
    <n v="8"/>
    <n v="30"/>
    <n v="2"/>
    <n v="20.93"/>
    <n v="23.059239999999999"/>
    <n v="10960996"/>
    <n v="460743"/>
    <n v="8645648"/>
    <n v="110572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56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887"/>
    <d v="2020-11-10T00:00:00"/>
    <d v="2021-05-30T00:00:00"/>
    <n v="0"/>
    <n v="1"/>
    <n v="4"/>
    <n v="30"/>
    <n v="2"/>
    <n v="23.42"/>
    <n v="26.104899"/>
    <n v="2200000"/>
    <n v="392116"/>
    <n v="751954"/>
    <n v="342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58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310"/>
    <d v="2020-07-13T00:00:00"/>
    <d v="2023-07-30T00:00:00"/>
    <n v="0"/>
    <n v="1"/>
    <n v="7"/>
    <n v="30"/>
    <n v="2"/>
    <n v="21.02"/>
    <n v="23.168139"/>
    <n v="3000000"/>
    <n v="113056"/>
    <n v="2545635"/>
    <n v="49039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146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058"/>
    <d v="2020-07-01T00:00:00"/>
    <d v="2021-12-10T00:00:00"/>
    <n v="20"/>
    <n v="1"/>
    <n v="7"/>
    <n v="30"/>
    <n v="2"/>
    <n v="21.01"/>
    <n v="23.156034999999999"/>
    <n v="7499279"/>
    <n v="513858"/>
    <n v="4286425"/>
    <n v="50080"/>
    <n v="0"/>
    <n v="0"/>
    <m/>
    <n v="0"/>
    <n v="0"/>
    <n v="0"/>
    <m/>
    <m/>
    <d v="2021-03-12T00:00:00"/>
    <n v="1"/>
    <s v="O"/>
    <n v="1"/>
    <n v="30"/>
    <n v="41874"/>
    <m/>
    <m/>
    <m/>
    <m/>
    <m/>
    <m/>
    <n v="1"/>
    <n v="1"/>
    <m/>
    <m/>
    <n v="91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8590"/>
    <d v="2020-07-01T00:00:00"/>
    <d v="2022-04-15T00:00:00"/>
    <n v="0"/>
    <n v="1"/>
    <n v="8"/>
    <n v="30"/>
    <n v="2"/>
    <n v="21.08"/>
    <n v="23.240787000000001"/>
    <n v="4405346"/>
    <n v="252662"/>
    <n v="2913840"/>
    <n v="2462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12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3"/>
    <n v="20007"/>
    <d v="2020-02-28T00:00:00"/>
    <d v="2022-09-10T00:00:00"/>
    <n v="0"/>
    <n v="1"/>
    <n v="12"/>
    <n v="30"/>
    <n v="2"/>
    <n v="21.07"/>
    <n v="23.228676"/>
    <n v="5000000"/>
    <n v="215824"/>
    <n v="3306206"/>
    <n v="378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d v="2020-02-28T00:00:00"/>
    <s v="A"/>
    <n v="1077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1480"/>
    <d v="2021-03-26T00:00:00"/>
    <d v="2023-11-15T00:00:00"/>
    <n v="0"/>
    <n v="1"/>
    <n v="0"/>
    <n v="30"/>
    <n v="2"/>
    <n v="21.02"/>
    <n v="23.168139"/>
    <n v="8000000"/>
    <n v="336641"/>
    <n v="8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d v="2021-03-26T00:00:00"/>
    <s v="A"/>
    <n v="1991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919"/>
    <d v="2020-07-01T00:00:00"/>
    <d v="2023-04-15T00:00:00"/>
    <n v="15"/>
    <n v="1"/>
    <n v="7"/>
    <n v="30"/>
    <n v="2"/>
    <n v="17.47"/>
    <n v="18.938995999999999"/>
    <n v="4652272"/>
    <n v="178548"/>
    <n v="3728332"/>
    <n v="27165"/>
    <n v="0"/>
    <n v="0"/>
    <m/>
    <n v="0"/>
    <n v="0"/>
    <n v="0"/>
    <m/>
    <m/>
    <d v="2021-03-15T00:00:00"/>
    <n v="1"/>
    <s v="O"/>
    <n v="1"/>
    <n v="30"/>
    <n v="9128"/>
    <m/>
    <m/>
    <m/>
    <m/>
    <m/>
    <m/>
    <n v="1"/>
    <n v="1"/>
    <m/>
    <m/>
    <n v="37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181"/>
    <d v="2020-05-29T00:00:00"/>
    <d v="2023-10-05T00:00:00"/>
    <n v="0"/>
    <n v="1"/>
    <n v="10"/>
    <n v="30"/>
    <n v="2"/>
    <n v="19.320074000000002"/>
    <n v="21.126100000000001"/>
    <n v="5000000"/>
    <n v="170511"/>
    <n v="40174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83924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587"/>
    <d v="2020-09-16T00:00:00"/>
    <d v="2022-02-05T00:00:00"/>
    <n v="0"/>
    <n v="1"/>
    <n v="7"/>
    <n v="30"/>
    <n v="2"/>
    <n v="11.42"/>
    <n v="12.037115999999999"/>
    <n v="1550000"/>
    <n v="104897"/>
    <n v="8827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6076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1043"/>
    <d v="2020-12-09T00:00:00"/>
    <d v="2022-12-30T00:00:00"/>
    <n v="0"/>
    <n v="1"/>
    <n v="2"/>
    <n v="30"/>
    <n v="2"/>
    <n v="21.02"/>
    <n v="23.168139"/>
    <n v="4500000"/>
    <n v="231280"/>
    <n v="4192419"/>
    <n v="7200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d v="2020-12-09T00:00:00"/>
    <s v="A"/>
    <n v="1793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902"/>
    <d v="2020-11-12T00:00:00"/>
    <d v="2024-04-05T00:00:00"/>
    <n v="0"/>
    <n v="1"/>
    <n v="4"/>
    <n v="30"/>
    <n v="2"/>
    <n v="19.32"/>
    <n v="21.126010999999998"/>
    <n v="5000000"/>
    <n v="170510"/>
    <n v="4612073"/>
    <n v="618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9005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508"/>
    <d v="2021-03-30T00:00:00"/>
    <d v="2024-03-30T00:00:00"/>
    <n v="0"/>
    <n v="1"/>
    <n v="0"/>
    <n v="30"/>
    <n v="2"/>
    <n v="20.8"/>
    <n v="22.902097999999999"/>
    <n v="5133829"/>
    <n v="192891"/>
    <n v="513382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17000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19351"/>
    <d v="2020-07-01T00:00:00"/>
    <d v="2022-09-15T00:00:00"/>
    <n v="0"/>
    <n v="1"/>
    <n v="9"/>
    <n v="30"/>
    <n v="2"/>
    <n v="17.34"/>
    <n v="18.786684000000001"/>
    <n v="8558509"/>
    <n v="397217"/>
    <n v="5677267"/>
    <n v="344609"/>
    <n v="0"/>
    <n v="0"/>
    <m/>
    <n v="0"/>
    <n v="0"/>
    <n v="0"/>
    <m/>
    <m/>
    <d v="2020-11-24T00:00:00"/>
    <n v="1"/>
    <s v="O"/>
    <n v="1"/>
    <n v="30"/>
    <n v="0"/>
    <m/>
    <m/>
    <m/>
    <m/>
    <m/>
    <m/>
    <n v="1"/>
    <n v="1"/>
    <m/>
    <m/>
    <n v="63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7848"/>
    <d v="2020-07-01T00:00:00"/>
    <d v="2021-08-15T00:00:00"/>
    <n v="0"/>
    <n v="1"/>
    <n v="8"/>
    <n v="30"/>
    <n v="2"/>
    <n v="23.3"/>
    <n v="25.95655"/>
    <n v="3984562"/>
    <n v="349764"/>
    <n v="1651401"/>
    <n v="15994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912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8010"/>
    <d v="2020-07-01T00:00:00"/>
    <d v="2022-01-10T00:00:00"/>
    <n v="20"/>
    <n v="1"/>
    <n v="7"/>
    <n v="30"/>
    <n v="2"/>
    <n v="20.92"/>
    <n v="23.047146000000001"/>
    <n v="6922858"/>
    <n v="451414"/>
    <n v="4283624"/>
    <n v="162026"/>
    <n v="0"/>
    <n v="0"/>
    <m/>
    <n v="0"/>
    <n v="0"/>
    <n v="0"/>
    <m/>
    <m/>
    <d v="2021-01-25T00:00:00"/>
    <n v="1"/>
    <s v="O"/>
    <n v="1"/>
    <n v="30"/>
    <n v="173762"/>
    <m/>
    <m/>
    <m/>
    <m/>
    <m/>
    <m/>
    <n v="1"/>
    <n v="1"/>
    <m/>
    <m/>
    <n v="1359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100"/>
    <d v="2020-07-01T00:00:00"/>
    <d v="2022-01-16T00:00:00"/>
    <n v="0"/>
    <n v="1"/>
    <n v="8"/>
    <n v="30"/>
    <n v="2"/>
    <n v="21.01"/>
    <n v="23.156034999999999"/>
    <n v="4331788"/>
    <n v="282648"/>
    <n v="2572257"/>
    <n v="210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327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579"/>
    <d v="2020-09-14T00:00:00"/>
    <d v="2023-03-30T00:00:00"/>
    <n v="0"/>
    <n v="1"/>
    <n v="5"/>
    <n v="30"/>
    <n v="2"/>
    <n v="17.420000000000002"/>
    <n v="18.880393000000002"/>
    <n v="5000000"/>
    <n v="206772"/>
    <n v="4309291"/>
    <n v="61959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347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695"/>
    <d v="2020-07-01T00:00:00"/>
    <d v="2023-01-01T00:00:00"/>
    <n v="0"/>
    <n v="1"/>
    <n v="9"/>
    <n v="30"/>
    <n v="2"/>
    <n v="20.97"/>
    <n v="23.107628999999999"/>
    <n v="14684250"/>
    <n v="633107"/>
    <n v="10999446"/>
    <n v="6407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572013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429"/>
    <d v="2021-03-10T00:00:00"/>
    <d v="2023-03-30T00:00:00"/>
    <n v="0"/>
    <n v="1"/>
    <n v="0"/>
    <n v="30"/>
    <n v="2"/>
    <n v="11.420004"/>
    <n v="12.03712"/>
    <n v="3000000"/>
    <n v="140409"/>
    <n v="3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01494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19947"/>
    <d v="2020-07-01T00:00:00"/>
    <d v="2023-11-10T00:00:00"/>
    <n v="0"/>
    <n v="1"/>
    <n v="8"/>
    <n v="30"/>
    <n v="2"/>
    <n v="21.07"/>
    <n v="23.228676"/>
    <n v="19921666"/>
    <n v="697430"/>
    <n v="16963510"/>
    <n v="19856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d v="2020-07-01T00:00:00"/>
    <s v="A"/>
    <n v="7442435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0759"/>
    <d v="2020-10-21T00:00:00"/>
    <d v="2023-02-28T00:00:00"/>
    <n v="0"/>
    <n v="1"/>
    <n v="5"/>
    <n v="30"/>
    <n v="2"/>
    <n v="11.42"/>
    <n v="12.037115999999999"/>
    <n v="7100000"/>
    <n v="290052"/>
    <n v="596620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617565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662"/>
    <d v="2019-12-23T00:00:00"/>
    <d v="2021-12-30T00:00:00"/>
    <n v="0"/>
    <n v="1"/>
    <n v="15"/>
    <n v="30"/>
    <n v="2"/>
    <n v="23.35"/>
    <n v="26.018343000000002"/>
    <n v="3200000"/>
    <n v="168151"/>
    <n v="1370975"/>
    <n v="88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41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5067"/>
    <d v="2017-05-12T00:00:00"/>
    <d v="2023-06-02T00:00:00"/>
    <n v="0"/>
    <n v="1"/>
    <n v="46"/>
    <n v="30"/>
    <n v="2"/>
    <n v="18.54"/>
    <n v="20.199463000000002"/>
    <n v="29900000"/>
    <n v="691112"/>
    <n v="14489881.140000001"/>
    <n v="22386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818447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934"/>
    <d v="2020-11-20T00:00:00"/>
    <d v="2021-12-01T00:00:00"/>
    <n v="0"/>
    <n v="1"/>
    <n v="4"/>
    <n v="30"/>
    <n v="2"/>
    <n v="11.42"/>
    <n v="12.037115999999999"/>
    <n v="500000"/>
    <n v="44289"/>
    <n v="339074"/>
    <n v="324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42553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70"/>
    <d v="2019-10-31T00:00:00"/>
    <d v="2021-11-15T00:00:00"/>
    <n v="15"/>
    <n v="1"/>
    <n v="15"/>
    <n v="30"/>
    <n v="2"/>
    <n v="17.329999999999998"/>
    <n v="18.774975000000001"/>
    <n v="2500000"/>
    <n v="124002"/>
    <n v="1039533"/>
    <n v="16456"/>
    <n v="0"/>
    <n v="0"/>
    <m/>
    <n v="0"/>
    <n v="0"/>
    <n v="0"/>
    <m/>
    <m/>
    <d v="2021-03-15T00:00:00"/>
    <n v="1"/>
    <s v="O"/>
    <n v="1"/>
    <n v="30"/>
    <n v="109001"/>
    <m/>
    <m/>
    <m/>
    <m/>
    <m/>
    <m/>
    <n v="1"/>
    <n v="1"/>
    <m/>
    <m/>
    <n v="24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57"/>
    <d v="2019-10-30T00:00:00"/>
    <d v="2024-11-05T00:00:00"/>
    <n v="25"/>
    <n v="1"/>
    <n v="15"/>
    <n v="30"/>
    <n v="2"/>
    <n v="20.93"/>
    <n v="23.059239999999999"/>
    <n v="7000000"/>
    <n v="189098"/>
    <n v="5776266"/>
    <n v="83960"/>
    <n v="0"/>
    <n v="0"/>
    <m/>
    <n v="0"/>
    <n v="0"/>
    <n v="0"/>
    <m/>
    <m/>
    <d v="2021-03-20T00:00:00"/>
    <n v="1"/>
    <s v="O"/>
    <n v="1"/>
    <n v="30"/>
    <n v="701"/>
    <m/>
    <m/>
    <m/>
    <m/>
    <m/>
    <m/>
    <n v="1"/>
    <n v="1"/>
    <m/>
    <m/>
    <n v="792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235"/>
    <d v="2019-02-21T00:00:00"/>
    <d v="2022-03-01T00:00:00"/>
    <n v="0"/>
    <n v="1"/>
    <n v="24"/>
    <n v="30"/>
    <n v="2"/>
    <n v="21.03"/>
    <n v="23.180243999999998"/>
    <n v="12000000"/>
    <n v="452286"/>
    <n v="4856385"/>
    <n v="8227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825577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57"/>
    <d v="2020-07-23T00:00:00"/>
    <d v="2023-12-15T00:00:00"/>
    <n v="0"/>
    <n v="1"/>
    <n v="7"/>
    <n v="30"/>
    <n v="2"/>
    <n v="19.320074000000002"/>
    <n v="21.126100000000001"/>
    <n v="5000000"/>
    <n v="170511"/>
    <n v="4337830"/>
    <n v="325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37423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1205"/>
    <n v="4"/>
    <n v="20837"/>
    <d v="2020-10-30T00:00:00"/>
    <d v="2030-10-30T00:00:00"/>
    <n v="30"/>
    <n v="1"/>
    <n v="3"/>
    <n v="30"/>
    <n v="2"/>
    <n v="19.32"/>
    <n v="21.126010999999998"/>
    <n v="50000000"/>
    <n v="943844"/>
    <n v="49576726"/>
    <n v="1552741"/>
    <n v="0"/>
    <n v="50000000"/>
    <m/>
    <n v="0"/>
    <n v="0"/>
    <n v="0"/>
    <m/>
    <m/>
    <d v="2021-02-09T00:00:00"/>
    <n v="1"/>
    <s v="O"/>
    <n v="1"/>
    <n v="30"/>
    <n v="293639"/>
    <m/>
    <m/>
    <m/>
    <m/>
    <m/>
    <m/>
    <n v="1"/>
    <n v="1"/>
    <m/>
    <m/>
    <n v="26440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439"/>
    <d v="2020-08-11T00:00:00"/>
    <d v="2021-03-30T00:00:00"/>
    <n v="0"/>
    <n v="1"/>
    <n v="6"/>
    <n v="30"/>
    <n v="2"/>
    <n v="11.42"/>
    <n v="12.037115999999999"/>
    <n v="595000"/>
    <n v="88266"/>
    <n v="87293"/>
    <n v="672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69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27"/>
    <d v="2021-03-09T00:00:00"/>
    <d v="2023-07-30T00:00:00"/>
    <n v="0"/>
    <n v="1"/>
    <n v="0"/>
    <n v="30"/>
    <n v="2"/>
    <n v="17.420000000000002"/>
    <n v="18.880393000000002"/>
    <n v="4500000"/>
    <n v="196731"/>
    <n v="4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8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494"/>
    <d v="2020-07-01T00:00:00"/>
    <d v="2021-11-01T00:00:00"/>
    <n v="0"/>
    <n v="1"/>
    <n v="8"/>
    <n v="30"/>
    <n v="2"/>
    <n v="23.432207999999999"/>
    <n v="26.12"/>
    <n v="4041387"/>
    <n v="296628"/>
    <n v="2177005"/>
    <n v="36605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91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0251"/>
    <d v="2020-06-23T00:00:00"/>
    <d v="2023-11-12T00:00:00"/>
    <n v="0"/>
    <n v="1"/>
    <n v="8"/>
    <n v="30"/>
    <n v="2"/>
    <n v="19.320074000000002"/>
    <n v="21.126100000000001"/>
    <n v="5000000"/>
    <n v="170511"/>
    <n v="4238004"/>
    <n v="4071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30075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17"/>
    <d v="2021-03-05T00:00:00"/>
    <d v="2022-11-30T00:00:00"/>
    <n v="0"/>
    <n v="1"/>
    <n v="1"/>
    <n v="30"/>
    <n v="2"/>
    <n v="11.420004"/>
    <n v="12.03712"/>
    <n v="1790000"/>
    <n v="98711"/>
    <n v="169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6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00"/>
    <d v="2020-10-13T00:00:00"/>
    <d v="2026-10-13T00:00:00"/>
    <n v="0"/>
    <n v="1"/>
    <n v="3"/>
    <n v="30"/>
    <n v="2"/>
    <n v="21.07"/>
    <n v="23.228676"/>
    <n v="7759825"/>
    <n v="190714"/>
    <n v="7545854"/>
    <n v="1104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030016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20701"/>
    <d v="2020-10-13T00:00:00"/>
    <d v="2026-10-13T00:00:00"/>
    <n v="0"/>
    <n v="1"/>
    <n v="3"/>
    <n v="30"/>
    <n v="2"/>
    <n v="17.48"/>
    <n v="18.95072"/>
    <n v="7506078"/>
    <n v="168998"/>
    <n v="7286111"/>
    <n v="88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960139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20702"/>
    <d v="2020-10-13T00:00:00"/>
    <d v="2026-10-13T00:00:00"/>
    <n v="0"/>
    <n v="1"/>
    <n v="4"/>
    <n v="30"/>
    <n v="2"/>
    <n v="11.34"/>
    <n v="11.948363000000001"/>
    <n v="3320215"/>
    <n v="63777"/>
    <n v="3187198"/>
    <n v="251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57433"/>
    <s v="LINEA CONSUMO"/>
    <n v="0"/>
    <n v="0"/>
    <m/>
    <m/>
    <n v="5"/>
    <m/>
    <m/>
    <m/>
    <m/>
    <n v="1"/>
    <n v="7"/>
    <n v="1"/>
    <d v="2021-03-31T00:00:00"/>
    <x v="0"/>
    <s v="Consumo"/>
    <x v="0"/>
    <x v="0"/>
    <x v="0"/>
  </r>
  <r>
    <s v="C"/>
    <s v="*"/>
    <n v="144205"/>
    <n v="4"/>
    <n v="19523"/>
    <d v="2020-07-01T00:00:00"/>
    <d v="2024-04-03T00:00:00"/>
    <n v="0"/>
    <n v="1"/>
    <n v="8"/>
    <n v="30"/>
    <n v="2"/>
    <n v="20.88"/>
    <n v="22.998778999999999"/>
    <n v="18800749"/>
    <n v="605938"/>
    <n v="16429645"/>
    <n v="256545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620198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1006"/>
    <d v="2020-11-30T00:00:00"/>
    <d v="2022-06-15T00:00:00"/>
    <n v="0"/>
    <n v="1"/>
    <n v="3"/>
    <n v="30"/>
    <n v="2"/>
    <n v="11.42"/>
    <n v="12.037115999999999"/>
    <n v="1000000"/>
    <n v="60713"/>
    <n v="844757"/>
    <n v="37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3472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225"/>
    <d v="2020-06-17T00:00:00"/>
    <d v="2023-10-17T00:00:00"/>
    <n v="0"/>
    <n v="1"/>
    <n v="9"/>
    <n v="30"/>
    <n v="2"/>
    <n v="19.320074000000002"/>
    <n v="21.126100000000001"/>
    <n v="5000000"/>
    <n v="170511"/>
    <n v="4110742"/>
    <n v="44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71383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36"/>
    <d v="2021-03-12T00:00:00"/>
    <d v="2023-04-12T00:00:00"/>
    <n v="0"/>
    <n v="1"/>
    <n v="0"/>
    <n v="30"/>
    <n v="2"/>
    <n v="11.420004"/>
    <n v="12.03712"/>
    <n v="1790000"/>
    <n v="80793"/>
    <n v="1790000"/>
    <n v="1022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553617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13"/>
    <d v="2019-10-24T00:00:00"/>
    <d v="2022-03-05T00:00:00"/>
    <n v="0"/>
    <n v="1"/>
    <n v="17"/>
    <n v="30"/>
    <n v="2"/>
    <n v="20.93"/>
    <n v="23.059239999999999"/>
    <n v="3500000"/>
    <n v="159063"/>
    <n v="1569488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847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213"/>
    <d v="2020-06-12T00:00:00"/>
    <d v="2023-11-05T00:00:00"/>
    <n v="0"/>
    <n v="1"/>
    <n v="9"/>
    <n v="30"/>
    <n v="2"/>
    <n v="19.320074000000002"/>
    <n v="21.126100000000001"/>
    <n v="5000000"/>
    <n v="170511"/>
    <n v="41216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256528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52"/>
    <d v="2021-03-18T00:00:00"/>
    <d v="2022-09-30T00:00:00"/>
    <n v="0"/>
    <n v="1"/>
    <n v="0"/>
    <n v="30"/>
    <n v="2"/>
    <n v="11.420004"/>
    <n v="12.03712"/>
    <n v="2200000"/>
    <n v="133569"/>
    <n v="22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85249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390"/>
    <d v="2020-07-30T00:00:00"/>
    <d v="2023-11-30T00:00:00"/>
    <n v="30"/>
    <n v="1"/>
    <n v="6"/>
    <n v="30"/>
    <n v="2"/>
    <n v="19.320074000000002"/>
    <n v="21.126100000000001"/>
    <n v="5000000"/>
    <n v="170511"/>
    <n v="4339192"/>
    <n v="69851"/>
    <n v="0"/>
    <n v="0"/>
    <m/>
    <n v="0"/>
    <n v="0"/>
    <n v="0"/>
    <m/>
    <m/>
    <d v="2021-03-19T00:00:00"/>
    <n v="1"/>
    <s v="O"/>
    <n v="1"/>
    <n v="30"/>
    <n v="101176"/>
    <m/>
    <m/>
    <m/>
    <m/>
    <m/>
    <m/>
    <n v="1"/>
    <n v="1"/>
    <m/>
    <m/>
    <n v="183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1277"/>
    <d v="2021-02-09T00:00:00"/>
    <d v="2022-10-28T00:00:00"/>
    <n v="0"/>
    <n v="1"/>
    <n v="1"/>
    <n v="30"/>
    <n v="2"/>
    <n v="11.420004"/>
    <n v="12.03712"/>
    <n v="1500000"/>
    <n v="82719"/>
    <n v="1418628"/>
    <n v="1215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d v="2021-02-09T00:00:00"/>
    <s v="A"/>
    <n v="23055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326"/>
    <d v="2021-02-17T00:00:00"/>
    <d v="2022-08-28T00:00:00"/>
    <n v="0"/>
    <n v="1"/>
    <n v="0"/>
    <n v="30"/>
    <n v="2"/>
    <n v="11.420004"/>
    <n v="12.03712"/>
    <n v="2300000"/>
    <n v="139640"/>
    <n v="2300000"/>
    <n v="2190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34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87"/>
    <d v="2020-08-20T00:00:00"/>
    <d v="2024-03-05T00:00:00"/>
    <n v="25"/>
    <n v="1"/>
    <n v="5"/>
    <n v="30"/>
    <n v="2"/>
    <n v="21.02"/>
    <n v="23.168139"/>
    <n v="14000000"/>
    <n v="473635"/>
    <n v="12817276"/>
    <n v="390602"/>
    <n v="0"/>
    <n v="0"/>
    <m/>
    <n v="0"/>
    <n v="0"/>
    <n v="0"/>
    <m/>
    <m/>
    <d v="2021-03-05T00:00:00"/>
    <n v="1"/>
    <s v="O"/>
    <n v="1"/>
    <n v="30"/>
    <n v="249125"/>
    <m/>
    <m/>
    <m/>
    <m/>
    <m/>
    <m/>
    <n v="1"/>
    <n v="1"/>
    <m/>
    <m/>
    <n v="1741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547"/>
    <d v="2020-07-01T00:00:00"/>
    <d v="2024-09-15T00:00:00"/>
    <n v="15"/>
    <n v="1"/>
    <n v="7"/>
    <n v="30"/>
    <n v="2"/>
    <n v="17.28"/>
    <n v="18.716446000000001"/>
    <n v="28473865"/>
    <n v="802800"/>
    <n v="25172344"/>
    <n v="181227"/>
    <n v="0"/>
    <n v="0"/>
    <m/>
    <n v="0"/>
    <n v="0"/>
    <n v="0"/>
    <m/>
    <m/>
    <d v="2021-03-24T00:00:00"/>
    <n v="1"/>
    <s v="O"/>
    <n v="1"/>
    <n v="30"/>
    <n v="3702"/>
    <m/>
    <m/>
    <m/>
    <m/>
    <m/>
    <m/>
    <n v="1"/>
    <n v="1"/>
    <m/>
    <m/>
    <n v="2819545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21284"/>
    <d v="2021-02-10T00:00:00"/>
    <d v="2022-06-28T00:00:00"/>
    <n v="0"/>
    <n v="1"/>
    <n v="1"/>
    <n v="30"/>
    <n v="2"/>
    <n v="11.420004"/>
    <n v="12.03712"/>
    <n v="2000000"/>
    <n v="135351"/>
    <n v="18830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045088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236"/>
    <d v="2020-06-19T00:00:00"/>
    <d v="2023-11-05T00:00:00"/>
    <n v="0"/>
    <n v="1"/>
    <n v="8"/>
    <n v="30"/>
    <n v="2"/>
    <n v="19.320074000000002"/>
    <n v="21.126100000000001"/>
    <n v="5000000"/>
    <n v="170511"/>
    <n v="4232000"/>
    <n v="6131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472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978"/>
    <d v="2020-02-27T00:00:00"/>
    <d v="2024-03-10T00:00:00"/>
    <n v="0"/>
    <n v="1"/>
    <n v="12"/>
    <n v="30"/>
    <n v="2"/>
    <n v="21.07"/>
    <n v="23.228676"/>
    <n v="9000000"/>
    <n v="279030"/>
    <n v="7393358"/>
    <n v="86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165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471"/>
    <d v="2020-08-19T00:00:00"/>
    <d v="2023-03-19T00:00:00"/>
    <n v="0"/>
    <n v="1"/>
    <n v="7"/>
    <n v="30"/>
    <n v="2"/>
    <n v="21.02"/>
    <n v="23.168139"/>
    <n v="5000000"/>
    <n v="210401"/>
    <n v="4070794"/>
    <n v="3090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13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380"/>
    <d v="2021-02-26T00:00:00"/>
    <d v="2024-01-28T00:00:00"/>
    <n v="0"/>
    <n v="1"/>
    <n v="2"/>
    <n v="30"/>
    <n v="2"/>
    <n v="21.02"/>
    <n v="23.168139"/>
    <n v="10300000"/>
    <n v="396149"/>
    <n v="9686154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4714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300"/>
    <d v="2020-06-30T00:00:00"/>
    <d v="2024-07-15T00:00:00"/>
    <n v="0"/>
    <n v="1"/>
    <n v="9"/>
    <n v="30"/>
    <n v="2"/>
    <n v="21.02"/>
    <n v="23.168139"/>
    <n v="19900000"/>
    <n v="616431"/>
    <n v="17111001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d v="2020-06-30T00:00:00"/>
    <s v="A"/>
    <n v="22450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1357"/>
    <d v="2021-02-25T00:00:00"/>
    <d v="2022-09-28T00:00:00"/>
    <n v="0"/>
    <n v="1"/>
    <n v="1"/>
    <n v="30"/>
    <n v="2"/>
    <n v="17.420000000000002"/>
    <n v="18.880393000000002"/>
    <n v="6100000"/>
    <n v="369671"/>
    <n v="58185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54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868"/>
    <d v="2020-11-04T00:00:00"/>
    <d v="2024-03-30T00:00:00"/>
    <n v="0"/>
    <n v="1"/>
    <n v="3"/>
    <n v="30"/>
    <n v="2"/>
    <n v="21.02"/>
    <n v="23.168139"/>
    <n v="19900000"/>
    <n v="696152"/>
    <n v="18838917"/>
    <n v="32740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5310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1056"/>
    <d v="2020-12-14T00:00:00"/>
    <d v="2023-06-30T00:00:00"/>
    <n v="0"/>
    <n v="1"/>
    <n v="3"/>
    <n v="30"/>
    <n v="2"/>
    <n v="23.42"/>
    <n v="26.104899"/>
    <n v="5000000"/>
    <n v="221769"/>
    <n v="4612602"/>
    <n v="6002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38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210"/>
    <d v="2020-07-01T00:00:00"/>
    <d v="2023-04-10T00:00:00"/>
    <n v="0"/>
    <n v="1"/>
    <n v="20"/>
    <n v="30"/>
    <n v="2"/>
    <n v="23.41"/>
    <n v="26.09253"/>
    <n v="10688292"/>
    <n v="442296"/>
    <n v="4759596"/>
    <n v="8047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59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3"/>
    <n v="19817"/>
    <d v="2020-01-27T00:00:00"/>
    <d v="2022-02-10T00:00:00"/>
    <n v="0"/>
    <n v="1"/>
    <n v="14"/>
    <n v="30"/>
    <n v="2"/>
    <n v="13.38"/>
    <n v="14.231804"/>
    <n v="6030000"/>
    <n v="287755"/>
    <n v="2618671"/>
    <n v="22379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d v="2020-01-27T00:00:00"/>
    <s v="A"/>
    <n v="20705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262"/>
    <d v="2020-06-26T00:00:00"/>
    <d v="2024-07-20T00:00:00"/>
    <n v="0"/>
    <n v="1"/>
    <n v="10"/>
    <n v="30"/>
    <n v="2"/>
    <n v="21.02"/>
    <n v="23.168139"/>
    <n v="18000000"/>
    <n v="557576"/>
    <n v="15207404"/>
    <n v="15982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d v="2020-06-26T00:00:00"/>
    <s v="A"/>
    <n v="15280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9192"/>
    <d v="2020-07-01T00:00:00"/>
    <d v="2021-11-05T00:00:00"/>
    <n v="0"/>
    <n v="1"/>
    <n v="9"/>
    <n v="30"/>
    <n v="2"/>
    <n v="21.01"/>
    <n v="23.156034999999999"/>
    <n v="3848723"/>
    <n v="277895"/>
    <n v="1649976"/>
    <n v="2696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9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729"/>
    <d v="2019-12-30T00:00:00"/>
    <d v="2021-07-30T00:00:00"/>
    <n v="0"/>
    <n v="1"/>
    <n v="15"/>
    <n v="30"/>
    <n v="2"/>
    <n v="13.35"/>
    <n v="14.197917"/>
    <n v="2013000"/>
    <n v="118125"/>
    <n v="438214"/>
    <n v="114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246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850"/>
    <d v="2020-01-30T00:00:00"/>
    <d v="2023-02-10T00:00:00"/>
    <n v="0"/>
    <n v="1"/>
    <n v="16"/>
    <n v="30"/>
    <n v="2"/>
    <n v="17.38"/>
    <n v="18.83353"/>
    <n v="12000000"/>
    <n v="430106"/>
    <n v="734148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93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784"/>
    <d v="2020-10-22T00:00:00"/>
    <d v="2024-03-15T00:00:00"/>
    <n v="0"/>
    <n v="1"/>
    <n v="20"/>
    <n v="30"/>
    <n v="2"/>
    <n v="19.32"/>
    <n v="21.126010999999998"/>
    <n v="5000000"/>
    <n v="170510"/>
    <n v="2810693"/>
    <n v="25636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61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412"/>
    <d v="2018-09-07T00:00:00"/>
    <d v="2022-09-07T00:00:00"/>
    <n v="0"/>
    <n v="1"/>
    <n v="30"/>
    <n v="30"/>
    <n v="2"/>
    <n v="16.45"/>
    <n v="17.748721"/>
    <n v="29900000"/>
    <n v="854281"/>
    <n v="13503331"/>
    <n v="1542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02137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1254"/>
    <d v="2021-01-29T00:00:00"/>
    <d v="2024-05-30T00:00:00"/>
    <n v="0"/>
    <n v="1"/>
    <n v="1"/>
    <n v="30"/>
    <n v="2"/>
    <n v="21.02"/>
    <n v="23.168139"/>
    <n v="15000000"/>
    <n v="524738"/>
    <n v="14693950"/>
    <n v="257299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2863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197"/>
    <d v="2020-07-01T00:00:00"/>
    <d v="2022-04-02T00:00:00"/>
    <n v="0"/>
    <n v="1"/>
    <n v="9"/>
    <n v="30"/>
    <n v="2"/>
    <n v="21.01"/>
    <n v="23.156034999999999"/>
    <n v="6772789"/>
    <n v="388213"/>
    <n v="4031071"/>
    <n v="6823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361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1282"/>
    <d v="2021-02-09T00:00:00"/>
    <d v="2023-02-28T00:00:00"/>
    <n v="0"/>
    <n v="1"/>
    <n v="0"/>
    <n v="30"/>
    <n v="2"/>
    <n v="21.02"/>
    <n v="23.168139"/>
    <n v="4500000"/>
    <n v="231280"/>
    <n v="4500000"/>
    <n v="7884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112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731"/>
    <d v="2020-07-01T00:00:00"/>
    <d v="2023-05-30T00:00:00"/>
    <n v="0"/>
    <n v="1"/>
    <n v="7"/>
    <n v="30"/>
    <n v="2"/>
    <n v="20.95"/>
    <n v="23.083431999999998"/>
    <n v="14388460"/>
    <n v="564721"/>
    <n v="12075454"/>
    <n v="20992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8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7857"/>
    <d v="2020-07-01T00:00:00"/>
    <d v="2023-04-01T00:00:00"/>
    <n v="0"/>
    <n v="1"/>
    <n v="8"/>
    <n v="30"/>
    <n v="2"/>
    <n v="20.9"/>
    <n v="23.022960000000001"/>
    <n v="23050737"/>
    <n v="924267"/>
    <n v="18604309"/>
    <n v="311220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90726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9707"/>
    <d v="2020-07-01T00:00:00"/>
    <d v="2022-05-05T00:00:00"/>
    <n v="0"/>
    <n v="1"/>
    <n v="8"/>
    <n v="30"/>
    <n v="2"/>
    <n v="13.35"/>
    <n v="14.197917"/>
    <n v="4629247"/>
    <n v="238382"/>
    <n v="3070122"/>
    <n v="27336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474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959"/>
    <d v="2020-07-01T00:00:00"/>
    <d v="2023-11-15T00:00:00"/>
    <n v="0"/>
    <n v="1"/>
    <n v="9"/>
    <n v="30"/>
    <n v="2"/>
    <n v="21.07"/>
    <n v="23.228676"/>
    <n v="10317366"/>
    <n v="361197"/>
    <n v="8392966"/>
    <n v="1178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383000"/>
    <s v="LINEA CONSUMO"/>
    <n v="0"/>
    <n v="0"/>
    <m/>
    <m/>
    <n v="1"/>
    <n v="1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425"/>
    <d v="2020-07-01T00:00:00"/>
    <d v="2024-06-12T00:00:00"/>
    <n v="0"/>
    <n v="1"/>
    <n v="8"/>
    <n v="30"/>
    <n v="2"/>
    <n v="21.12"/>
    <n v="23.289241000000001"/>
    <n v="17159296"/>
    <n v="539706"/>
    <n v="14868904"/>
    <n v="165737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48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883"/>
    <d v="2020-11-09T00:00:00"/>
    <d v="2022-11-30T00:00:00"/>
    <n v="0"/>
    <n v="1"/>
    <n v="4"/>
    <n v="30"/>
    <n v="2"/>
    <n v="23.42"/>
    <n v="26.104899"/>
    <n v="2000000"/>
    <n v="105164"/>
    <n v="1722365"/>
    <n v="112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9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62"/>
    <d v="2020-08-14T00:00:00"/>
    <d v="2025-02-14T00:00:00"/>
    <n v="0"/>
    <n v="1"/>
    <n v="7"/>
    <n v="30"/>
    <n v="2"/>
    <n v="17.420000000000002"/>
    <n v="18.880393000000002"/>
    <n v="29900000"/>
    <n v="802607"/>
    <n v="27204975"/>
    <n v="209048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764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653"/>
    <d v="2020-09-30T00:00:00"/>
    <d v="2021-09-30T00:00:00"/>
    <n v="0"/>
    <n v="1"/>
    <n v="6"/>
    <n v="30"/>
    <n v="2"/>
    <n v="17.420000000000002"/>
    <n v="18.880393000000002"/>
    <n v="2000000"/>
    <n v="182808"/>
    <n v="1035160"/>
    <n v="35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80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75"/>
    <d v="2020-12-16T00:00:00"/>
    <d v="2022-03-05T00:00:00"/>
    <n v="0"/>
    <n v="1"/>
    <n v="2"/>
    <n v="30"/>
    <n v="2"/>
    <n v="11.42"/>
    <n v="12.037115999999999"/>
    <n v="1326000"/>
    <n v="101613"/>
    <n v="1145881"/>
    <n v="946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397"/>
    <d v="2019-03-21T00:00:00"/>
    <d v="2021-03-10T00:00:00"/>
    <n v="20"/>
    <n v="1"/>
    <n v="22"/>
    <n v="30"/>
    <n v="2"/>
    <n v="17.52"/>
    <n v="18.997626"/>
    <n v="4000000"/>
    <n v="205999"/>
    <n v="124946"/>
    <n v="1803"/>
    <n v="0"/>
    <n v="0"/>
    <m/>
    <n v="0"/>
    <n v="0"/>
    <n v="0"/>
    <m/>
    <m/>
    <d v="2021-03-07T00:00:00"/>
    <n v="1"/>
    <s v="O"/>
    <n v="1"/>
    <n v="30"/>
    <n v="124946"/>
    <m/>
    <m/>
    <m/>
    <m/>
    <m/>
    <m/>
    <n v="1"/>
    <n v="1"/>
    <m/>
    <m/>
    <n v="79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674"/>
    <d v="2020-07-01T00:00:00"/>
    <d v="2021-12-01T00:00:00"/>
    <n v="0"/>
    <n v="1"/>
    <n v="8"/>
    <n v="30"/>
    <n v="2"/>
    <n v="20.97"/>
    <n v="23.107628999999999"/>
    <n v="4758633"/>
    <n v="325975"/>
    <n v="2693034"/>
    <n v="44617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55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209"/>
    <d v="2019-08-30T00:00:00"/>
    <d v="2022-09-10T00:00:00"/>
    <n v="0"/>
    <n v="1"/>
    <n v="18"/>
    <n v="30"/>
    <n v="2"/>
    <n v="21.01"/>
    <n v="23.156034999999999"/>
    <n v="15000000"/>
    <n v="565203"/>
    <n v="8649755"/>
    <n v="95912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142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1037"/>
    <d v="2020-12-09T00:00:00"/>
    <d v="2023-12-15T00:00:00"/>
    <n v="0"/>
    <n v="1"/>
    <n v="3"/>
    <n v="30"/>
    <n v="2"/>
    <n v="21.02"/>
    <n v="23.168139"/>
    <n v="15000000"/>
    <n v="565280"/>
    <n v="14076420"/>
    <n v="1225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d v="2020-12-09T00:00:00"/>
    <s v="A"/>
    <n v="1845500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561"/>
    <d v="2020-09-08T00:00:00"/>
    <d v="2023-01-30T00:00:00"/>
    <n v="0"/>
    <n v="1"/>
    <n v="6"/>
    <n v="30"/>
    <n v="2"/>
    <n v="23.42"/>
    <n v="26.104899"/>
    <n v="3000000"/>
    <n v="140088"/>
    <n v="2464000"/>
    <n v="1122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46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6956"/>
    <d v="2020-07-01T00:00:00"/>
    <d v="2021-08-07T00:00:00"/>
    <n v="0"/>
    <n v="1"/>
    <n v="9"/>
    <n v="30"/>
    <n v="2"/>
    <n v="16.740000999999999"/>
    <n v="18.086017999999999"/>
    <n v="7223621"/>
    <n v="611426"/>
    <n v="2329821"/>
    <n v="17328"/>
    <n v="0"/>
    <n v="0"/>
    <m/>
    <n v="0"/>
    <n v="0"/>
    <n v="0"/>
    <m/>
    <m/>
    <d v="2021-03-14T00:00:00"/>
    <n v="1"/>
    <s v="O"/>
    <n v="1"/>
    <n v="30"/>
    <n v="0"/>
    <m/>
    <m/>
    <m/>
    <m/>
    <m/>
    <m/>
    <n v="1"/>
    <n v="1"/>
    <m/>
    <m/>
    <n v="76973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1205"/>
    <n v="3"/>
    <n v="20659"/>
    <d v="2020-09-30T00:00:00"/>
    <d v="2027-10-15T00:00:00"/>
    <n v="0"/>
    <n v="1"/>
    <n v="5"/>
    <n v="30"/>
    <n v="2"/>
    <n v="19.32"/>
    <n v="21.126010999999998"/>
    <n v="45000000"/>
    <n v="980936"/>
    <n v="43647478"/>
    <n v="374784"/>
    <n v="0"/>
    <n v="45000000"/>
    <m/>
    <n v="0"/>
    <n v="0"/>
    <n v="0"/>
    <m/>
    <m/>
    <d v="2021-03-14T00:00:00"/>
    <n v="3"/>
    <s v="O"/>
    <n v="1"/>
    <n v="30"/>
    <n v="0"/>
    <m/>
    <m/>
    <m/>
    <m/>
    <m/>
    <m/>
    <n v="1"/>
    <n v="1"/>
    <d v="2020-09-30T00:00:00"/>
    <s v="A"/>
    <n v="1442027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932"/>
    <d v="2020-11-18T00:00:00"/>
    <d v="2021-11-30T00:00:00"/>
    <n v="0"/>
    <n v="1"/>
    <n v="4"/>
    <n v="30"/>
    <n v="2"/>
    <n v="11.42"/>
    <n v="12.037115999999999"/>
    <n v="800000"/>
    <n v="70862"/>
    <n v="537583"/>
    <n v="3933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92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894"/>
    <d v="2020-11-11T00:00:00"/>
    <d v="2023-07-30T00:00:00"/>
    <n v="0"/>
    <n v="1"/>
    <n v="3"/>
    <n v="30"/>
    <n v="2"/>
    <n v="21.02"/>
    <n v="23.168139"/>
    <n v="6000000"/>
    <n v="246529"/>
    <n v="5568238"/>
    <n v="8905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d v="2020-11-11T00:00:00"/>
    <s v="A"/>
    <n v="1428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958"/>
    <d v="2020-11-25T00:00:00"/>
    <d v="2021-11-30T00:00:00"/>
    <n v="0"/>
    <n v="1"/>
    <n v="5"/>
    <n v="30"/>
    <n v="2"/>
    <n v="17.420000000000002"/>
    <n v="18.880393000000002"/>
    <n v="1100000"/>
    <n v="100545"/>
    <n v="643588"/>
    <n v="93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2585"/>
    <d v="2015-08-04T00:00:00"/>
    <d v="2021-08-10T00:00:00"/>
    <n v="0"/>
    <n v="1"/>
    <n v="67"/>
    <n v="30"/>
    <n v="2"/>
    <n v="22.804386000000001"/>
    <n v="25.345544"/>
    <n v="37000000"/>
    <n v="947415"/>
    <n v="3818937"/>
    <n v="6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2247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629"/>
    <d v="2019-12-10T00:00:00"/>
    <d v="2022-04-05T00:00:00"/>
    <n v="0"/>
    <n v="1"/>
    <n v="14"/>
    <n v="30"/>
    <n v="2"/>
    <n v="13.35"/>
    <n v="14.197917"/>
    <n v="6600000"/>
    <n v="284339"/>
    <n v="3200493"/>
    <n v="2492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76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341"/>
    <d v="2019-09-30T00:00:00"/>
    <d v="2024-04-15T00:00:00"/>
    <n v="0"/>
    <n v="1"/>
    <n v="17"/>
    <n v="30"/>
    <n v="2"/>
    <n v="20.94"/>
    <n v="23.071335999999999"/>
    <n v="19900000"/>
    <n v="572000"/>
    <n v="15496458"/>
    <n v="134628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118736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0013"/>
    <d v="2020-03-05T00:00:00"/>
    <d v="2022-03-15T00:00:00"/>
    <n v="0"/>
    <n v="1"/>
    <n v="12"/>
    <n v="30"/>
    <n v="2"/>
    <n v="11.32"/>
    <n v="11.926185"/>
    <n v="5000000"/>
    <n v="233783"/>
    <n v="2637551"/>
    <n v="1243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41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255"/>
    <d v="2019-02-25T00:00:00"/>
    <d v="2021-04-05T00:00:00"/>
    <n v="0"/>
    <n v="1"/>
    <n v="24"/>
    <n v="30"/>
    <n v="2"/>
    <n v="17.43"/>
    <n v="18.892112000000001"/>
    <n v="5300000"/>
    <n v="254335"/>
    <n v="241556"/>
    <n v="2691"/>
    <n v="0"/>
    <n v="0"/>
    <m/>
    <n v="0"/>
    <n v="0"/>
    <n v="0"/>
    <m/>
    <m/>
    <d v="2021-03-07T00:00:00"/>
    <n v="1"/>
    <s v="O"/>
    <n v="1"/>
    <n v="30"/>
    <n v="0"/>
    <m/>
    <m/>
    <m/>
    <m/>
    <m/>
    <m/>
    <n v="1"/>
    <n v="1"/>
    <m/>
    <m/>
    <n v="82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237"/>
    <d v="2021-01-25T00:00:00"/>
    <d v="2023-06-10T00:00:00"/>
    <n v="0"/>
    <n v="1"/>
    <n v="2"/>
    <n v="30"/>
    <n v="2"/>
    <n v="22.619997999999999"/>
    <n v="25.118919999999999"/>
    <n v="3000000"/>
    <n v="138877"/>
    <n v="2768311"/>
    <n v="31302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40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167"/>
    <d v="2020-05-29T00:00:00"/>
    <d v="2021-06-09T00:00:00"/>
    <n v="0"/>
    <n v="1"/>
    <n v="9"/>
    <n v="30"/>
    <n v="2"/>
    <n v="11.42"/>
    <n v="12.037115999999999"/>
    <n v="1000000"/>
    <n v="88578"/>
    <n v="255175"/>
    <n v="218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30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468"/>
    <d v="2020-07-01T00:00:00"/>
    <d v="2021-04-10T00:00:00"/>
    <n v="0"/>
    <n v="1"/>
    <n v="8"/>
    <n v="30"/>
    <n v="2"/>
    <n v="23.432207999999999"/>
    <n v="26.12"/>
    <n v="1492380"/>
    <n v="182462"/>
    <n v="175790"/>
    <n v="79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3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8887"/>
    <d v="2019-06-28T00:00:00"/>
    <d v="2022-05-15T00:00:00"/>
    <n v="0"/>
    <n v="1"/>
    <n v="20"/>
    <n v="30"/>
    <n v="2"/>
    <n v="20.99"/>
    <n v="23.131829"/>
    <n v="8300000"/>
    <n v="325929"/>
    <n v="3803809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53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788"/>
    <d v="2020-01-21T00:00:00"/>
    <d v="2023-12-15T00:00:00"/>
    <n v="0"/>
    <n v="1"/>
    <n v="13"/>
    <n v="30"/>
    <n v="2"/>
    <n v="20.98"/>
    <n v="23.119727999999999"/>
    <n v="27000000"/>
    <n v="859134"/>
    <n v="21373212"/>
    <n v="17438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330815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18155"/>
    <d v="2019-01-31T00:00:00"/>
    <d v="2023-04-05T00:00:00"/>
    <n v="0"/>
    <n v="1"/>
    <n v="26"/>
    <n v="30"/>
    <n v="2"/>
    <n v="21.05"/>
    <n v="23.204457999999999"/>
    <n v="23000000"/>
    <n v="694623"/>
    <n v="1327215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798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697"/>
    <d v="2020-10-09T00:00:00"/>
    <d v="2021-10-30T00:00:00"/>
    <n v="0"/>
    <n v="1"/>
    <n v="5"/>
    <n v="30"/>
    <n v="2"/>
    <n v="11.42"/>
    <n v="12.037115999999999"/>
    <n v="1390000"/>
    <n v="123123"/>
    <n v="82872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0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342"/>
    <d v="2020-07-01T00:00:00"/>
    <d v="2024-08-15T00:00:00"/>
    <n v="15"/>
    <n v="1"/>
    <n v="7"/>
    <n v="30"/>
    <n v="2"/>
    <n v="20.94"/>
    <n v="23.071335999999999"/>
    <n v="28151627"/>
    <n v="859437"/>
    <n v="25435373"/>
    <n v="578543"/>
    <n v="0"/>
    <n v="0"/>
    <m/>
    <n v="0"/>
    <n v="0"/>
    <n v="0"/>
    <m/>
    <m/>
    <d v="2021-03-31T00:00:00"/>
    <n v="1"/>
    <s v="O"/>
    <n v="1"/>
    <n v="30"/>
    <n v="415592"/>
    <m/>
    <m/>
    <m/>
    <m/>
    <m/>
    <m/>
    <n v="1"/>
    <n v="1"/>
    <m/>
    <m/>
    <n v="246750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17537"/>
    <d v="2020-07-01T00:00:00"/>
    <d v="2023-03-05T00:00:00"/>
    <n v="0"/>
    <n v="1"/>
    <n v="8"/>
    <n v="30"/>
    <n v="2"/>
    <n v="20.03"/>
    <n v="21.975095"/>
    <n v="8849354"/>
    <n v="359189"/>
    <n v="7037741"/>
    <n v="113564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23935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357"/>
    <d v="2020-07-01T00:00:00"/>
    <d v="2022-09-15T00:00:00"/>
    <n v="0"/>
    <n v="1"/>
    <n v="8"/>
    <n v="30"/>
    <n v="2"/>
    <n v="20.94"/>
    <n v="23.071335999999999"/>
    <n v="8726845"/>
    <n v="420398"/>
    <n v="6446254"/>
    <n v="51004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7154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1355"/>
    <d v="2021-02-25T00:00:00"/>
    <d v="2021-12-28T00:00:00"/>
    <n v="0"/>
    <n v="1"/>
    <n v="1"/>
    <n v="30"/>
    <n v="2"/>
    <n v="11.420004"/>
    <n v="12.03712"/>
    <n v="665000"/>
    <n v="70030"/>
    <n v="5995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246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925"/>
    <d v="2020-11-17T00:00:00"/>
    <d v="2024-03-30T00:00:00"/>
    <n v="0"/>
    <n v="1"/>
    <n v="4"/>
    <n v="30"/>
    <n v="2"/>
    <n v="19.32"/>
    <n v="21.126010999999998"/>
    <n v="5000000"/>
    <n v="170510"/>
    <n v="4591391"/>
    <n v="689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81086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550003160"/>
    <d v="2021-01-22T00:00:00"/>
    <d v="2023-02-04T00:00:00"/>
    <n v="0"/>
    <n v="1"/>
    <n v="4"/>
    <n v="30"/>
    <n v="2"/>
    <n v="23.02"/>
    <n v="25.611024"/>
    <n v="5000000"/>
    <n v="261916"/>
    <n v="4303888"/>
    <n v="7705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825914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15993"/>
    <d v="2020-07-01T00:00:00"/>
    <d v="2021-04-30T00:00:00"/>
    <n v="0"/>
    <n v="1"/>
    <n v="8"/>
    <n v="30"/>
    <n v="2"/>
    <n v="23.300004000000001"/>
    <n v="25.956555000000002"/>
    <n v="4766266"/>
    <n v="582317"/>
    <n v="571177"/>
    <n v="37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61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8932"/>
    <d v="2019-07-11T00:00:00"/>
    <d v="2022-08-05T00:00:00"/>
    <n v="0"/>
    <n v="1"/>
    <n v="19"/>
    <n v="30"/>
    <n v="2"/>
    <n v="17.420000000000002"/>
    <n v="18.880393000000002"/>
    <n v="15000000"/>
    <n v="537932"/>
    <n v="8025192"/>
    <n v="11260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1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340"/>
    <d v="2020-07-23T00:00:00"/>
    <d v="2023-02-15T00:00:00"/>
    <n v="0"/>
    <n v="1"/>
    <n v="7"/>
    <n v="30"/>
    <n v="2"/>
    <n v="23.42"/>
    <n v="26.104899"/>
    <n v="5000000"/>
    <n v="221769"/>
    <n v="4078115"/>
    <n v="3902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896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929"/>
    <d v="2020-02-17T00:00:00"/>
    <d v="2022-03-01T00:00:00"/>
    <n v="0"/>
    <n v="1"/>
    <n v="12"/>
    <n v="30"/>
    <n v="2"/>
    <n v="23.432207999999999"/>
    <n v="26.12"/>
    <n v="6000000"/>
    <n v="315642"/>
    <n v="3345935"/>
    <n v="63162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96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81"/>
    <d v="2020-06-30T00:00:00"/>
    <d v="2022-07-15T00:00:00"/>
    <n v="15"/>
    <n v="1"/>
    <n v="7"/>
    <n v="30"/>
    <n v="2"/>
    <n v="19.320074000000002"/>
    <n v="21.126100000000001"/>
    <n v="5000000"/>
    <n v="252821"/>
    <n v="3676680"/>
    <n v="47577"/>
    <n v="0"/>
    <n v="0"/>
    <m/>
    <n v="0"/>
    <n v="0"/>
    <n v="0"/>
    <m/>
    <m/>
    <d v="2021-03-06T00:00:00"/>
    <n v="1"/>
    <s v="O"/>
    <n v="1"/>
    <n v="30"/>
    <n v="135487"/>
    <m/>
    <m/>
    <m/>
    <m/>
    <m/>
    <m/>
    <n v="1"/>
    <n v="1"/>
    <m/>
    <m/>
    <n v="190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900"/>
    <d v="2020-11-12T00:00:00"/>
    <d v="2022-11-15T00:00:00"/>
    <n v="0"/>
    <n v="1"/>
    <n v="4"/>
    <n v="30"/>
    <n v="2"/>
    <n v="23.42"/>
    <n v="26.104899"/>
    <n v="5000000"/>
    <n v="262910"/>
    <n v="4319080"/>
    <n v="41565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0036"/>
    <d v="2020-03-10T00:00:00"/>
    <d v="2023-06-05T00:00:00"/>
    <n v="0"/>
    <n v="1"/>
    <n v="11"/>
    <n v="30"/>
    <n v="2"/>
    <n v="20.92"/>
    <n v="23.047146000000001"/>
    <n v="9900000"/>
    <n v="358464"/>
    <n v="7471628"/>
    <n v="91182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d v="2020-03-10T00:00:00"/>
    <s v="A"/>
    <n v="1100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023"/>
    <d v="2020-07-01T00:00:00"/>
    <d v="2023-11-09T00:00:00"/>
    <n v="0"/>
    <n v="1"/>
    <n v="8"/>
    <n v="30"/>
    <n v="2"/>
    <n v="17.32"/>
    <n v="18.763266999999999"/>
    <n v="13809174"/>
    <n v="456840"/>
    <n v="11641817"/>
    <n v="11665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77000"/>
    <s v="LINEA CONSUMO"/>
    <n v="0"/>
    <n v="0"/>
    <m/>
    <m/>
    <n v="1"/>
    <n v="1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8306"/>
    <d v="2019-02-28T00:00:00"/>
    <d v="2022-03-05T00:00:00"/>
    <n v="0"/>
    <n v="1"/>
    <n v="25"/>
    <n v="30"/>
    <n v="2"/>
    <n v="17.43"/>
    <n v="18.892112000000001"/>
    <n v="9000000"/>
    <n v="322804"/>
    <n v="3219568"/>
    <n v="1559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60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20"/>
    <d v="2020-07-15T00:00:00"/>
    <d v="2024-07-30T00:00:00"/>
    <n v="0"/>
    <n v="1"/>
    <n v="10"/>
    <n v="30"/>
    <n v="2"/>
    <n v="21.02"/>
    <n v="23.168139"/>
    <n v="29900000"/>
    <n v="926196"/>
    <n v="2526055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074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1163"/>
    <d v="2021-01-12T00:00:00"/>
    <d v="2024-01-15T00:00:00"/>
    <n v="0"/>
    <n v="1"/>
    <n v="2"/>
    <n v="30"/>
    <n v="2"/>
    <n v="17.420000000000002"/>
    <n v="18.880393000000002"/>
    <n v="3000000"/>
    <n v="143949"/>
    <n v="2712000"/>
    <n v="0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66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79"/>
    <d v="2020-06-30T00:00:00"/>
    <d v="2023-10-30T00:00:00"/>
    <n v="0"/>
    <n v="1"/>
    <n v="9"/>
    <n v="30"/>
    <n v="2"/>
    <n v="19.320074000000002"/>
    <n v="21.126100000000001"/>
    <n v="5000000"/>
    <n v="170511"/>
    <n v="4122749"/>
    <n v="6639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95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777"/>
    <d v="2019-05-30T00:00:00"/>
    <d v="2023-06-15T00:00:00"/>
    <n v="15"/>
    <n v="1"/>
    <n v="20"/>
    <n v="30"/>
    <n v="2"/>
    <n v="20.97"/>
    <n v="23.107628999999999"/>
    <n v="26500000"/>
    <n v="820163"/>
    <n v="18038833"/>
    <n v="372972"/>
    <n v="0"/>
    <n v="0"/>
    <m/>
    <n v="0"/>
    <n v="0"/>
    <n v="0"/>
    <m/>
    <m/>
    <d v="2021-03-07T00:00:00"/>
    <n v="1"/>
    <s v="O"/>
    <n v="1"/>
    <n v="30"/>
    <n v="504955"/>
    <m/>
    <m/>
    <m/>
    <m/>
    <m/>
    <m/>
    <n v="1"/>
    <n v="1"/>
    <m/>
    <m/>
    <n v="15974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0710"/>
    <d v="2020-10-14T00:00:00"/>
    <d v="2023-04-15T00:00:00"/>
    <n v="0"/>
    <n v="1"/>
    <n v="5"/>
    <n v="30"/>
    <n v="2"/>
    <n v="21.02"/>
    <n v="23.168139"/>
    <n v="5000000"/>
    <n v="215699"/>
    <n v="4336583"/>
    <n v="3647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62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41"/>
    <d v="2020-06-19T00:00:00"/>
    <d v="2022-03-05T00:00:00"/>
    <n v="0"/>
    <n v="1"/>
    <n v="8"/>
    <n v="30"/>
    <n v="2"/>
    <n v="19.320074000000002"/>
    <n v="21.126100000000001"/>
    <n v="3000000"/>
    <n v="176638"/>
    <n v="1894314"/>
    <n v="2745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62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6651"/>
    <d v="2018-04-05T00:00:00"/>
    <d v="2021-08-05T00:00:00"/>
    <n v="0"/>
    <n v="1"/>
    <n v="35"/>
    <n v="30"/>
    <n v="2"/>
    <n v="20.38"/>
    <n v="22.395662000000002"/>
    <n v="19900000"/>
    <n v="689527"/>
    <n v="2972167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012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706"/>
    <d v="2019-12-27T00:00:00"/>
    <d v="2021-09-10T00:00:00"/>
    <n v="0"/>
    <n v="1"/>
    <n v="16"/>
    <n v="30"/>
    <n v="2"/>
    <n v="11.35"/>
    <n v="11.959453999999999"/>
    <n v="3000000"/>
    <n v="165341"/>
    <n v="593565"/>
    <n v="542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6162258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2"/>
    <n v="14775"/>
    <d v="2017-03-15T00:00:00"/>
    <d v="2024-03-15T00:00:00"/>
    <n v="0"/>
    <n v="1"/>
    <n v="57"/>
    <n v="30"/>
    <n v="2"/>
    <n v="22.27"/>
    <n v="24.689785000000001"/>
    <n v="50000000"/>
    <n v="1179647"/>
    <n v="24828358"/>
    <n v="12210271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d v="2017-03-15T00:00:00"/>
    <s v="D"/>
    <n v="176634"/>
    <s v="LINEA CONSUMO"/>
    <n v="1"/>
    <n v="2"/>
    <m/>
    <m/>
    <n v="5"/>
    <m/>
    <m/>
    <m/>
    <m/>
    <n v="1"/>
    <n v="7"/>
    <n v="2"/>
    <d v="2021-03-31T00:00:00"/>
    <x v="0"/>
    <s v="Consumo"/>
    <x v="5"/>
    <x v="0"/>
    <x v="1"/>
  </r>
  <r>
    <s v="C"/>
    <s v="*"/>
    <n v="144205"/>
    <n v="4"/>
    <n v="16456"/>
    <d v="2018-02-23T00:00:00"/>
    <d v="2022-02-23T00:00:00"/>
    <n v="0"/>
    <n v="1"/>
    <n v="37"/>
    <n v="30"/>
    <n v="2"/>
    <n v="20.8"/>
    <n v="22.902097999999999"/>
    <n v="29900000"/>
    <n v="922661"/>
    <n v="8921002"/>
    <n v="206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794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5345"/>
    <d v="2017-07-04T00:00:00"/>
    <d v="2022-01-04T00:00:00"/>
    <n v="26"/>
    <n v="1"/>
    <n v="43"/>
    <n v="30"/>
    <n v="2"/>
    <n v="21.600000999999999"/>
    <n v="23.872053999999999"/>
    <n v="29000000"/>
    <n v="844128"/>
    <n v="8356115"/>
    <n v="277478"/>
    <n v="0"/>
    <n v="0"/>
    <m/>
    <n v="0"/>
    <n v="0"/>
    <n v="0"/>
    <m/>
    <m/>
    <d v="2021-03-04T00:00:00"/>
    <n v="1"/>
    <s v="O"/>
    <n v="1"/>
    <n v="30"/>
    <n v="693702"/>
    <m/>
    <m/>
    <m/>
    <m/>
    <m/>
    <m/>
    <n v="1"/>
    <n v="1"/>
    <m/>
    <m/>
    <n v="461592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1426"/>
    <d v="2021-03-09T00:00:00"/>
    <d v="2024-03-09T00:00:00"/>
    <n v="0"/>
    <n v="1"/>
    <n v="0"/>
    <n v="30"/>
    <n v="2"/>
    <n v="17.420000000000002"/>
    <n v="18.880393000000002"/>
    <n v="7500000"/>
    <n v="268966"/>
    <n v="7500000"/>
    <n v="7620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d v="2021-03-09T00:00:00"/>
    <s v="A"/>
    <n v="2272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6761"/>
    <d v="2018-05-03T00:00:00"/>
    <d v="2022-11-05T00:00:00"/>
    <n v="0"/>
    <n v="1"/>
    <n v="34"/>
    <n v="30"/>
    <n v="2"/>
    <n v="20.38"/>
    <n v="22.395662000000002"/>
    <n v="18000000"/>
    <n v="511860"/>
    <n v="8606260"/>
    <n v="12667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7700263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240"/>
    <d v="2020-07-01T00:00:00"/>
    <d v="2023-02-01T00:00:00"/>
    <n v="29"/>
    <n v="1"/>
    <n v="7"/>
    <n v="30"/>
    <n v="2"/>
    <n v="20.94"/>
    <n v="23.071335999999999"/>
    <n v="7869788"/>
    <n v="330845"/>
    <n v="6442155"/>
    <n v="220707"/>
    <n v="0"/>
    <n v="0"/>
    <m/>
    <n v="0"/>
    <n v="0"/>
    <n v="0"/>
    <m/>
    <m/>
    <d v="2021-02-23T00:00:00"/>
    <n v="1"/>
    <s v="O"/>
    <n v="1"/>
    <n v="30"/>
    <n v="218420"/>
    <m/>
    <m/>
    <m/>
    <m/>
    <m/>
    <m/>
    <n v="1"/>
    <n v="1"/>
    <m/>
    <m/>
    <n v="1077365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553"/>
    <d v="2020-07-01T00:00:00"/>
    <d v="2022-03-15T00:00:00"/>
    <n v="0"/>
    <n v="1"/>
    <n v="8"/>
    <n v="30"/>
    <n v="2"/>
    <n v="11.28"/>
    <n v="11.881841"/>
    <n v="2274057"/>
    <n v="125258"/>
    <n v="1415141"/>
    <n v="5385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36663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0678"/>
    <d v="2020-10-07T00:00:00"/>
    <d v="2024-02-29T00:00:00"/>
    <n v="0"/>
    <n v="1"/>
    <n v="4"/>
    <n v="30"/>
    <n v="2"/>
    <n v="19.32"/>
    <n v="21.126010999999998"/>
    <n v="5000000"/>
    <n v="170510"/>
    <n v="4631171"/>
    <n v="73721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774502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550003108"/>
    <d v="2020-07-17T00:00:00"/>
    <d v="2021-09-17T00:00:00"/>
    <n v="13"/>
    <n v="1"/>
    <n v="7"/>
    <n v="30"/>
    <n v="2"/>
    <n v="23.432207999999999"/>
    <n v="26.12"/>
    <n v="1200000"/>
    <n v="99134"/>
    <n v="565793"/>
    <n v="13639"/>
    <n v="0"/>
    <n v="0"/>
    <m/>
    <n v="0"/>
    <n v="0"/>
    <n v="0"/>
    <m/>
    <m/>
    <d v="2021-02-23T00:00:00"/>
    <n v="1"/>
    <s v="O"/>
    <n v="1"/>
    <n v="30"/>
    <n v="10532"/>
    <m/>
    <m/>
    <m/>
    <m/>
    <m/>
    <m/>
    <n v="1"/>
    <n v="1"/>
    <m/>
    <m/>
    <n v="94621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25"/>
    <d v="2020-10-09T00:00:00"/>
    <d v="2022-09-17T00:00:00"/>
    <n v="13"/>
    <n v="1"/>
    <n v="4"/>
    <n v="30"/>
    <n v="2"/>
    <n v="23.432207999999999"/>
    <n v="26.12"/>
    <n v="3900000"/>
    <n v="213244"/>
    <n v="3342831"/>
    <n v="93764"/>
    <n v="0"/>
    <n v="0"/>
    <m/>
    <n v="0"/>
    <n v="0"/>
    <n v="0"/>
    <m/>
    <m/>
    <d v="2021-02-23T00:00:00"/>
    <n v="1"/>
    <s v="O"/>
    <n v="1"/>
    <n v="30"/>
    <n v="146339"/>
    <m/>
    <m/>
    <m/>
    <m/>
    <m/>
    <m/>
    <n v="1"/>
    <n v="1"/>
    <m/>
    <m/>
    <n v="559044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550003162"/>
    <d v="2021-01-28T00:00:00"/>
    <d v="2022-02-17T00:00:00"/>
    <n v="13"/>
    <n v="1"/>
    <n v="0"/>
    <n v="30"/>
    <n v="2"/>
    <n v="23.02"/>
    <n v="25.611024"/>
    <n v="787000"/>
    <n v="74046"/>
    <n v="787000"/>
    <n v="21643"/>
    <n v="0"/>
    <n v="0"/>
    <m/>
    <n v="0"/>
    <n v="0"/>
    <n v="0"/>
    <m/>
    <m/>
    <d v="2021-02-17T00:00:00"/>
    <n v="1"/>
    <s v="O"/>
    <n v="1"/>
    <n v="30"/>
    <n v="58945"/>
    <m/>
    <m/>
    <m/>
    <m/>
    <m/>
    <m/>
    <n v="1"/>
    <n v="1"/>
    <m/>
    <m/>
    <n v="131615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81"/>
    <d v="2021-02-23T00:00:00"/>
    <d v="2022-03-17T00:00:00"/>
    <n v="0"/>
    <n v="1"/>
    <n v="0"/>
    <n v="30"/>
    <n v="2"/>
    <n v="23.02"/>
    <n v="25.611024"/>
    <n v="304000"/>
    <n v="28602"/>
    <n v="304000"/>
    <n v="2522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0840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19930"/>
    <d v="2020-02-18T00:00:00"/>
    <d v="2022-06-05T00:00:00"/>
    <n v="0"/>
    <n v="1"/>
    <n v="12"/>
    <n v="30"/>
    <n v="2"/>
    <n v="21.07"/>
    <n v="23.228676"/>
    <n v="7000000"/>
    <n v="327779"/>
    <n v="4286741"/>
    <n v="627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569414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915"/>
    <d v="2019-07-08T00:00:00"/>
    <d v="2023-08-10T00:00:00"/>
    <n v="0"/>
    <n v="1"/>
    <n v="19"/>
    <n v="30"/>
    <n v="2"/>
    <n v="23.42"/>
    <n v="26.104899"/>
    <n v="9500000"/>
    <n v="306679"/>
    <n v="6742666"/>
    <n v="8264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296316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090"/>
    <d v="2020-04-08T00:00:00"/>
    <d v="2021-12-10T00:00:00"/>
    <n v="0"/>
    <n v="1"/>
    <n v="11"/>
    <n v="30"/>
    <n v="2"/>
    <n v="11.31"/>
    <n v="11.915098"/>
    <n v="1500000"/>
    <n v="82643"/>
    <n v="691191"/>
    <n v="412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3539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550003110"/>
    <d v="2020-07-30T00:00:00"/>
    <d v="2022-04-04T00:00:00"/>
    <n v="0"/>
    <n v="1"/>
    <n v="8"/>
    <n v="30"/>
    <n v="2"/>
    <n v="23.432207999999999"/>
    <n v="26.12"/>
    <n v="2700000"/>
    <n v="165150"/>
    <n v="1743010"/>
    <n v="21565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93608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31"/>
    <d v="2020-11-09T00:00:00"/>
    <d v="2021-12-04T00:00:00"/>
    <n v="0"/>
    <n v="1"/>
    <n v="3"/>
    <n v="30"/>
    <n v="2"/>
    <n v="23.432207999999999"/>
    <n v="26.12"/>
    <n v="320000"/>
    <n v="30233"/>
    <n v="246933"/>
    <n v="418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4097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49"/>
    <d v="2021-01-04T00:00:00"/>
    <d v="2022-01-04T00:00:00"/>
    <n v="0"/>
    <n v="1"/>
    <n v="2"/>
    <n v="30"/>
    <n v="2"/>
    <n v="23.02"/>
    <n v="25.611024"/>
    <n v="167000"/>
    <n v="15712"/>
    <n v="141744"/>
    <n v="236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4827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69"/>
    <d v="2021-02-11T00:00:00"/>
    <d v="2022-03-04T00:00:00"/>
    <n v="0"/>
    <n v="1"/>
    <n v="0"/>
    <n v="30"/>
    <n v="2"/>
    <n v="23.02"/>
    <n v="25.611024"/>
    <n v="200000"/>
    <n v="18817"/>
    <n v="200000"/>
    <n v="332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72"/>
    <d v="2021-02-15T00:00:00"/>
    <d v="2022-03-04T00:00:00"/>
    <n v="0"/>
    <n v="1"/>
    <n v="0"/>
    <n v="30"/>
    <n v="2"/>
    <n v="23.02"/>
    <n v="25.611024"/>
    <n v="150000"/>
    <n v="14113"/>
    <n v="150000"/>
    <n v="24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1085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7"/>
    <d v="2021-03-15T00:00:00"/>
    <d v="2022-04-04T00:00:00"/>
    <n v="0"/>
    <n v="1"/>
    <n v="0"/>
    <n v="30"/>
    <n v="2"/>
    <n v="23.02"/>
    <n v="25.611024"/>
    <n v="200000"/>
    <n v="18817"/>
    <n v="2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811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20706"/>
    <d v="2020-10-13T00:00:00"/>
    <d v="2023-04-27T00:00:00"/>
    <n v="3"/>
    <n v="1"/>
    <n v="4"/>
    <n v="30"/>
    <n v="2"/>
    <n v="11.42"/>
    <n v="12.037115999999999"/>
    <n v="2958000"/>
    <n v="113809"/>
    <n v="2610442"/>
    <n v="26586"/>
    <n v="0"/>
    <n v="0"/>
    <m/>
    <n v="0"/>
    <n v="0"/>
    <n v="0"/>
    <m/>
    <m/>
    <d v="2021-03-02T00:00:00"/>
    <n v="1"/>
    <s v="O"/>
    <n v="1"/>
    <n v="30"/>
    <n v="88972"/>
    <m/>
    <m/>
    <m/>
    <m/>
    <m/>
    <m/>
    <n v="1"/>
    <n v="1"/>
    <m/>
    <m/>
    <n v="3127159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892"/>
    <d v="2019-07-03T00:00:00"/>
    <d v="2021-07-05T00:00:00"/>
    <n v="0"/>
    <n v="1"/>
    <n v="23"/>
    <n v="30"/>
    <n v="2"/>
    <n v="11.39"/>
    <n v="12.003826"/>
    <n v="2550000"/>
    <n v="119312"/>
    <n v="95122"/>
    <n v="21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3255774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175"/>
    <d v="2020-05-29T00:00:00"/>
    <d v="2023-09-30T00:00:00"/>
    <n v="0"/>
    <n v="1"/>
    <n v="9"/>
    <n v="30"/>
    <n v="2"/>
    <n v="19.320074000000002"/>
    <n v="21.126100000000001"/>
    <n v="5000000"/>
    <n v="170511"/>
    <n v="4135725"/>
    <n v="62424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6690"/>
    <d v="2018-04-13T00:00:00"/>
    <d v="2022-01-15T00:00:00"/>
    <n v="0"/>
    <n v="1"/>
    <n v="35"/>
    <n v="30"/>
    <n v="2"/>
    <n v="20.38"/>
    <n v="22.395662000000002"/>
    <n v="25000000"/>
    <n v="799112"/>
    <n v="7084927"/>
    <n v="108297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29225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679"/>
    <d v="2020-10-08T00:00:00"/>
    <d v="2023-02-08T00:00:00"/>
    <n v="0"/>
    <n v="1"/>
    <n v="6"/>
    <n v="30"/>
    <n v="2"/>
    <n v="11.42"/>
    <n v="12.037115999999999"/>
    <n v="6531000"/>
    <n v="266807"/>
    <n v="525295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6531861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774"/>
    <d v="2020-10-21T00:00:00"/>
    <d v="2023-11-21T00:00:00"/>
    <n v="0"/>
    <n v="1"/>
    <n v="3"/>
    <n v="30"/>
    <n v="2"/>
    <n v="21.029983999999999"/>
    <n v="23.180223999999999"/>
    <n v="5948917"/>
    <n v="219860"/>
    <n v="5578706"/>
    <n v="3910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648000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20377"/>
    <d v="2020-07-28T00:00:00"/>
    <d v="2024-04-15T00:00:00"/>
    <n v="0"/>
    <n v="1"/>
    <n v="7"/>
    <n v="30"/>
    <n v="2"/>
    <n v="21.02"/>
    <n v="23.168139"/>
    <n v="15000000"/>
    <n v="491830"/>
    <n v="13309668"/>
    <n v="115923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8252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1276"/>
    <d v="2021-02-09T00:00:00"/>
    <d v="2024-07-05T00:00:00"/>
    <n v="0"/>
    <n v="1"/>
    <n v="0"/>
    <n v="30"/>
    <n v="2"/>
    <n v="11.420004"/>
    <n v="12.03712"/>
    <n v="11000000"/>
    <n v="331945"/>
    <n v="11000000"/>
    <n v="8722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1343985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264"/>
    <d v="2020-06-26T00:00:00"/>
    <d v="2022-06-30T00:00:00"/>
    <n v="0"/>
    <n v="1"/>
    <n v="8"/>
    <n v="30"/>
    <n v="2"/>
    <n v="21.02"/>
    <n v="23.168139"/>
    <n v="2000000"/>
    <n v="102791"/>
    <n v="1423516"/>
    <n v="2465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2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1205"/>
    <n v="4"/>
    <n v="21352"/>
    <d v="2021-02-24T00:00:00"/>
    <d v="2025-10-01T00:00:00"/>
    <n v="0"/>
    <n v="1"/>
    <n v="1"/>
    <n v="30"/>
    <n v="2"/>
    <n v="19.529997999999999"/>
    <n v="21.376580000000001"/>
    <n v="14700000"/>
    <n v="406537"/>
    <n v="14520175"/>
    <n v="0"/>
    <n v="0"/>
    <n v="1470000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276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1144"/>
    <d v="2020-12-30T00:00:00"/>
    <d v="2024-05-15T00:00:00"/>
    <n v="0"/>
    <n v="1"/>
    <n v="2"/>
    <n v="30"/>
    <n v="2"/>
    <n v="21.02"/>
    <n v="23.168139"/>
    <n v="10000000"/>
    <n v="349825"/>
    <n v="9647279"/>
    <n v="844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87229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550003176"/>
    <d v="2021-02-18T00:00:00"/>
    <d v="2022-03-17T00:00:00"/>
    <n v="0"/>
    <n v="1"/>
    <n v="1"/>
    <n v="30"/>
    <n v="2"/>
    <n v="23.02"/>
    <n v="25.611024"/>
    <n v="600000"/>
    <n v="56452"/>
    <n v="542657"/>
    <n v="45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031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77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78"/>
    <d v="2021-02-18T00:00:00"/>
    <d v="2022-03-17T00:00:00"/>
    <n v="0"/>
    <n v="1"/>
    <n v="1"/>
    <n v="30"/>
    <n v="2"/>
    <n v="23.02"/>
    <n v="25.611024"/>
    <n v="600000"/>
    <n v="56452"/>
    <n v="543548"/>
    <n v="452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323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89"/>
    <d v="2021-02-27T00:00:00"/>
    <d v="2022-03-17T00:00:00"/>
    <n v="0"/>
    <n v="1"/>
    <n v="1"/>
    <n v="30"/>
    <n v="2"/>
    <n v="23.02"/>
    <n v="25.611024"/>
    <n v="200000"/>
    <n v="18817"/>
    <n v="181183"/>
    <n v="150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1078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9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200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201"/>
    <d v="2021-03-18T00:00:00"/>
    <d v="2022-04-17T00:00:00"/>
    <n v="0"/>
    <n v="1"/>
    <n v="0"/>
    <n v="30"/>
    <n v="2"/>
    <n v="23.02"/>
    <n v="25.611024"/>
    <n v="600000"/>
    <n v="56452"/>
    <n v="6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36032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21478"/>
    <d v="2021-03-26T00:00:00"/>
    <d v="2022-03-30T00:00:00"/>
    <n v="0"/>
    <n v="1"/>
    <n v="0"/>
    <n v="30"/>
    <n v="2"/>
    <n v="17.420000000000002"/>
    <n v="18.880393000000002"/>
    <n v="6000000"/>
    <n v="548425"/>
    <n v="60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03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833"/>
    <d v="2020-10-29T00:00:00"/>
    <d v="2021-10-30T00:00:00"/>
    <n v="0"/>
    <n v="1"/>
    <n v="6"/>
    <n v="30"/>
    <n v="2"/>
    <n v="23.42"/>
    <n v="26.104899"/>
    <n v="1000000"/>
    <n v="94279"/>
    <n v="491112"/>
    <n v="14398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37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117"/>
    <d v="2020-05-05T00:00:00"/>
    <d v="2022-11-05T00:00:00"/>
    <n v="0"/>
    <n v="1"/>
    <n v="10"/>
    <n v="30"/>
    <n v="2"/>
    <n v="11.42"/>
    <n v="12.037115999999999"/>
    <n v="5957000"/>
    <n v="229196"/>
    <n v="4150629"/>
    <n v="38193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d v="2020-05-05T00:00:00"/>
    <s v="A"/>
    <n v="6357427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28"/>
    <d v="2021-03-10T00:00:00"/>
    <d v="2025-03-10T00:00:00"/>
    <n v="0"/>
    <n v="1"/>
    <n v="0"/>
    <n v="30"/>
    <n v="2"/>
    <n v="11.420004"/>
    <n v="12.03712"/>
    <n v="12000000"/>
    <n v="312600"/>
    <n v="12000000"/>
    <n v="761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2570179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3"/>
    <n v="20511"/>
    <d v="2020-08-28T00:00:00"/>
    <d v="2025-02-28T00:00:00"/>
    <n v="0"/>
    <n v="1"/>
    <n v="8"/>
    <n v="30"/>
    <n v="2"/>
    <n v="21.02"/>
    <n v="23.168139"/>
    <n v="29900000"/>
    <n v="860753"/>
    <n v="26887804"/>
    <n v="104087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d v="2020-08-28T00:00:00"/>
    <s v="A"/>
    <n v="2536464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1289"/>
    <d v="2021-02-12T00:00:00"/>
    <d v="2023-02-28T00:00:00"/>
    <n v="0"/>
    <n v="1"/>
    <n v="7"/>
    <n v="30"/>
    <n v="2"/>
    <n v="11.420004"/>
    <n v="12.03712"/>
    <n v="2741000"/>
    <n v="128287"/>
    <n v="1961474"/>
    <n v="622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85036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609"/>
    <d v="2020-09-21T00:00:00"/>
    <d v="2022-12-30T00:00:00"/>
    <n v="0"/>
    <n v="1"/>
    <n v="10"/>
    <n v="30"/>
    <n v="2"/>
    <n v="21.02"/>
    <n v="23.168139"/>
    <n v="3000000"/>
    <n v="140402"/>
    <n v="2025279"/>
    <n v="47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d v="2020-09-21T00:00:00"/>
    <s v="A"/>
    <n v="867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105"/>
    <n v="4"/>
    <n v="15009"/>
    <d v="2017-05-04T00:00:00"/>
    <d v="2022-05-15T00:00:00"/>
    <n v="0"/>
    <n v="1"/>
    <n v="46"/>
    <n v="30"/>
    <n v="2"/>
    <n v="22.14"/>
    <n v="24.530735"/>
    <n v="10300000"/>
    <n v="285295"/>
    <n v="349100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568770"/>
    <s v="LINEA CONSUMO"/>
    <n v="0"/>
    <n v="0"/>
    <n v="890806974"/>
    <s v="COOPROCAL"/>
    <n v="5"/>
    <m/>
    <m/>
    <m/>
    <m/>
    <n v="1"/>
    <n v="7"/>
    <n v="2"/>
    <d v="2021-03-31T00:00:00"/>
    <x v="0"/>
    <s v="Consumo"/>
    <x v="0"/>
    <x v="0"/>
    <x v="0"/>
  </r>
  <r>
    <s v="C"/>
    <s v="*"/>
    <n v="144105"/>
    <n v="4"/>
    <n v="20437"/>
    <d v="2020-08-11T00:00:00"/>
    <d v="2023-08-15T00:00:00"/>
    <n v="0"/>
    <n v="1"/>
    <n v="7"/>
    <n v="30"/>
    <n v="2"/>
    <n v="19.32"/>
    <n v="21.126010999999998"/>
    <n v="3200000"/>
    <n v="117818"/>
    <n v="267339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435561"/>
    <s v="LINEA CONSUMO"/>
    <n v="0"/>
    <n v="0"/>
    <n v="890806974"/>
    <s v="COOPROCAL"/>
    <n v="5"/>
    <m/>
    <m/>
    <m/>
    <m/>
    <n v="1"/>
    <n v="7"/>
    <n v="2"/>
    <d v="2021-03-31T00:00:00"/>
    <x v="0"/>
    <s v="Consumo"/>
    <x v="0"/>
    <x v="0"/>
    <x v="0"/>
  </r>
  <r>
    <s v="C"/>
    <s v="*"/>
    <n v="144105"/>
    <n v="4"/>
    <n v="20671"/>
    <d v="2020-10-01T00:00:00"/>
    <d v="2023-10-01T00:00:00"/>
    <n v="0"/>
    <n v="1"/>
    <n v="5"/>
    <n v="30"/>
    <n v="2"/>
    <n v="11.42"/>
    <n v="12.037115999999999"/>
    <n v="13000000"/>
    <n v="428194"/>
    <n v="11448361"/>
    <n v="9048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937038"/>
    <s v="LINEA CONSUMO"/>
    <n v="0"/>
    <n v="0"/>
    <n v="890801063"/>
    <s v="UNIVERSIDAD DE CALDAS"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5986"/>
    <d v="2020-07-01T00:00:00"/>
    <d v="2022-04-15T00:00:00"/>
    <n v="0"/>
    <n v="1"/>
    <n v="9"/>
    <n v="30"/>
    <n v="2"/>
    <n v="20.900003999999999"/>
    <n v="23.022964999999999"/>
    <n v="10795902"/>
    <n v="618238"/>
    <n v="662512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2437175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818"/>
    <d v="2020-07-01T00:00:00"/>
    <d v="2022-06-30T00:00:00"/>
    <n v="0"/>
    <n v="1"/>
    <n v="9"/>
    <n v="30"/>
    <n v="2"/>
    <n v="13.38"/>
    <n v="14.231804"/>
    <n v="7135352"/>
    <n v="353428"/>
    <n v="446443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42325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3402"/>
    <d v="2016-04-04T00:00:00"/>
    <d v="2024-04-04T00:00:00"/>
    <n v="0"/>
    <n v="1"/>
    <n v="66"/>
    <n v="30"/>
    <n v="2"/>
    <n v="21.920000999999999"/>
    <n v="24.261997000000001"/>
    <n v="29900000"/>
    <n v="662760"/>
    <n v="15045131"/>
    <n v="1631882"/>
    <n v="0"/>
    <n v="0"/>
    <m/>
    <n v="0"/>
    <n v="0"/>
    <n v="0"/>
    <m/>
    <m/>
    <d v="2021-02-27T00:00:00"/>
    <n v="1"/>
    <s v="O"/>
    <n v="1"/>
    <n v="30"/>
    <n v="0"/>
    <m/>
    <m/>
    <m/>
    <m/>
    <m/>
    <m/>
    <n v="1"/>
    <n v="1"/>
    <m/>
    <m/>
    <n v="933205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0698"/>
    <d v="2020-10-13T00:00:00"/>
    <d v="2024-08-13T00:00:00"/>
    <n v="0"/>
    <n v="1"/>
    <n v="4"/>
    <n v="30"/>
    <n v="2"/>
    <n v="17.420000000000002"/>
    <n v="18.880393000000002"/>
    <n v="22320070"/>
    <n v="668510"/>
    <n v="20864777"/>
    <n v="212016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502197"/>
    <s v="LINEA CONSUMO"/>
    <n v="0"/>
    <n v="0"/>
    <m/>
    <m/>
    <n v="5"/>
    <m/>
    <m/>
    <m/>
    <m/>
    <n v="1"/>
    <n v="7"/>
    <n v="1"/>
    <d v="2021-03-31T00:00:00"/>
    <x v="0"/>
    <s v="Consumo"/>
    <x v="5"/>
    <x v="0"/>
    <x v="0"/>
  </r>
  <r>
    <s v="C"/>
    <s v="*"/>
    <n v="144205"/>
    <n v="3"/>
    <n v="21031"/>
    <d v="2020-12-04T00:00:00"/>
    <d v="2025-06-30T00:00:00"/>
    <n v="0"/>
    <n v="1"/>
    <n v="3"/>
    <n v="30"/>
    <n v="2"/>
    <n v="17.420000000000002"/>
    <n v="18.880393000000002"/>
    <n v="25000000"/>
    <n v="671076"/>
    <n v="24030076"/>
    <n v="1162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d v="2020-12-04T00:00:00"/>
    <s v="A"/>
    <n v="1730089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550002862"/>
    <d v="2020-07-01T00:00:00"/>
    <d v="2021-06-17T00:00:00"/>
    <n v="0"/>
    <n v="1"/>
    <n v="9"/>
    <n v="30"/>
    <n v="2"/>
    <n v="23.432207999999999"/>
    <n v="26.12"/>
    <n v="1935290"/>
    <n v="197856"/>
    <n v="315166"/>
    <n v="30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2691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19758"/>
    <d v="2020-01-13T00:00:00"/>
    <d v="2022-01-30T00:00:00"/>
    <n v="0"/>
    <n v="1"/>
    <n v="13"/>
    <n v="30"/>
    <n v="2"/>
    <n v="11.38"/>
    <n v="11.992730999999999"/>
    <n v="2400000"/>
    <n v="112283"/>
    <n v="1167623"/>
    <n v="10530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2887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4047"/>
    <d v="2020-07-01T00:00:00"/>
    <d v="2021-07-16T00:00:00"/>
    <n v="0"/>
    <n v="1"/>
    <n v="9"/>
    <n v="30"/>
    <n v="2"/>
    <n v="22.71"/>
    <n v="25.229492"/>
    <n v="3860607"/>
    <n v="362652"/>
    <n v="995943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796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907"/>
    <d v="2020-02-12T00:00:00"/>
    <d v="2022-02-10T00:00:00"/>
    <n v="0"/>
    <n v="1"/>
    <n v="12"/>
    <n v="30"/>
    <n v="2"/>
    <n v="21.07"/>
    <n v="23.228676"/>
    <n v="4000000"/>
    <n v="212889"/>
    <n v="2112747"/>
    <n v="22494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1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7434"/>
    <d v="2020-07-01T00:00:00"/>
    <d v="2023-01-15T00:00:00"/>
    <n v="0"/>
    <n v="1"/>
    <n v="9"/>
    <n v="30"/>
    <n v="2"/>
    <n v="16.43"/>
    <n v="17.725491999999999"/>
    <n v="13945650"/>
    <n v="569973"/>
    <n v="10271454"/>
    <n v="32816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025315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8428"/>
    <d v="2020-07-01T00:00:00"/>
    <d v="2023-08-15T00:00:00"/>
    <n v="0"/>
    <n v="1"/>
    <n v="9"/>
    <n v="30"/>
    <n v="2"/>
    <n v="21.12"/>
    <n v="23.289241000000001"/>
    <n v="16726611"/>
    <n v="618959"/>
    <n v="13480868"/>
    <n v="5536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345685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255"/>
    <d v="2020-06-26T00:00:00"/>
    <d v="2023-10-30T00:00:00"/>
    <n v="0"/>
    <n v="1"/>
    <n v="8"/>
    <n v="30"/>
    <n v="2"/>
    <n v="23.42"/>
    <n v="26.104899"/>
    <n v="5000000"/>
    <n v="181233"/>
    <n v="4283261"/>
    <n v="82137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7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598"/>
    <d v="2019-11-29T00:00:00"/>
    <d v="2023-12-15T00:00:00"/>
    <n v="0"/>
    <n v="1"/>
    <n v="15"/>
    <n v="30"/>
    <n v="2"/>
    <n v="13.28"/>
    <n v="14.118883"/>
    <n v="11000000"/>
    <n v="296633"/>
    <n v="8143257"/>
    <n v="600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449379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888"/>
    <d v="2020-11-11T00:00:00"/>
    <d v="2023-08-11T00:00:00"/>
    <n v="19"/>
    <n v="1"/>
    <n v="2"/>
    <n v="30"/>
    <n v="2"/>
    <n v="17.409082000000001"/>
    <n v="18.867599999999999"/>
    <n v="3948434"/>
    <n v="151417"/>
    <n v="3717903"/>
    <n v="34333"/>
    <n v="0"/>
    <n v="0"/>
    <m/>
    <n v="0"/>
    <n v="0"/>
    <n v="0"/>
    <m/>
    <m/>
    <d v="2021-03-15T00:00:00"/>
    <n v="1"/>
    <s v="O"/>
    <n v="1"/>
    <n v="30"/>
    <n v="154277"/>
    <m/>
    <m/>
    <m/>
    <m/>
    <m/>
    <m/>
    <n v="1"/>
    <n v="1"/>
    <m/>
    <m/>
    <n v="489000"/>
    <s v="LINEA CONSUMO"/>
    <n v="0"/>
    <n v="0"/>
    <m/>
    <m/>
    <n v="5"/>
    <m/>
    <m/>
    <m/>
    <m/>
    <n v="1"/>
    <n v="7"/>
    <n v="1"/>
    <d v="2021-03-31T00:00:00"/>
    <x v="0"/>
    <s v="Consumo"/>
    <x v="0"/>
    <x v="0"/>
    <x v="0"/>
  </r>
  <r>
    <s v="C"/>
    <s v="*"/>
    <n v="144205"/>
    <n v="4"/>
    <n v="17374"/>
    <d v="2018-08-24T00:00:00"/>
    <d v="2025-08-24T00:00:00"/>
    <n v="0"/>
    <n v="1"/>
    <n v="31"/>
    <n v="30"/>
    <n v="2"/>
    <n v="20.05"/>
    <n v="21.999092000000001"/>
    <n v="16281207"/>
    <n v="362034"/>
    <n v="12647025"/>
    <n v="49308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1942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3"/>
    <n v="19902"/>
    <d v="2020-07-01T00:00:00"/>
    <d v="2023-05-30T00:00:00"/>
    <n v="0"/>
    <n v="1"/>
    <n v="8"/>
    <n v="30"/>
    <n v="2"/>
    <n v="21.07"/>
    <n v="23.228676"/>
    <n v="6715385"/>
    <n v="263977"/>
    <n v="5378932"/>
    <n v="66108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d v="2020-07-01T00:00:00"/>
    <s v="A"/>
    <n v="2922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3421"/>
    <d v="2020-07-01T00:00:00"/>
    <d v="2023-09-08T00:00:00"/>
    <n v="22"/>
    <n v="1"/>
    <n v="7"/>
    <n v="30"/>
    <n v="2"/>
    <n v="21.97"/>
    <n v="24.323027"/>
    <n v="17513986"/>
    <n v="643704"/>
    <n v="15124555"/>
    <n v="455827"/>
    <n v="0"/>
    <n v="0"/>
    <m/>
    <n v="0"/>
    <n v="0"/>
    <n v="0"/>
    <m/>
    <m/>
    <d v="2021-03-31T00:00:00"/>
    <n v="1"/>
    <s v="O"/>
    <n v="1"/>
    <n v="30"/>
    <n v="366813"/>
    <m/>
    <m/>
    <m/>
    <m/>
    <m/>
    <m/>
    <n v="1"/>
    <n v="1"/>
    <m/>
    <m/>
    <n v="768603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0823"/>
    <d v="2020-10-29T00:00:00"/>
    <d v="2024-02-29T00:00:00"/>
    <n v="0"/>
    <n v="1"/>
    <n v="5"/>
    <n v="30"/>
    <n v="2"/>
    <n v="19.32"/>
    <n v="21.126010999999998"/>
    <n v="5000000"/>
    <n v="170510"/>
    <n v="4511444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2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664"/>
    <d v="2020-09-30T00:00:00"/>
    <d v="2023-08-15T00:00:00"/>
    <n v="0"/>
    <n v="1"/>
    <n v="5"/>
    <n v="30"/>
    <n v="2"/>
    <n v="17.420000000000002"/>
    <n v="18.880393000000002"/>
    <n v="12000000"/>
    <n v="449682"/>
    <n v="10513825"/>
    <n v="13228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190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0740"/>
    <d v="2020-10-16T00:00:00"/>
    <d v="2022-10-16T00:00:00"/>
    <n v="0"/>
    <n v="1"/>
    <n v="3"/>
    <n v="30"/>
    <n v="2"/>
    <n v="21.08"/>
    <n v="23.240787000000001"/>
    <n v="9668670"/>
    <n v="497211"/>
    <n v="8669223"/>
    <n v="68412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4194856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16353"/>
    <d v="2020-07-01T00:00:00"/>
    <d v="2022-06-10T00:00:00"/>
    <n v="20"/>
    <n v="1"/>
    <n v="7"/>
    <n v="30"/>
    <n v="2"/>
    <n v="20.8"/>
    <n v="22.902097999999999"/>
    <n v="11212260"/>
    <n v="595260"/>
    <n v="8255639"/>
    <n v="145124"/>
    <n v="0"/>
    <n v="0"/>
    <m/>
    <n v="0"/>
    <n v="0"/>
    <n v="0"/>
    <m/>
    <m/>
    <d v="2021-03-31T00:00:00"/>
    <n v="1"/>
    <s v="O"/>
    <n v="1"/>
    <n v="30"/>
    <n v="452162"/>
    <m/>
    <m/>
    <m/>
    <m/>
    <m/>
    <m/>
    <n v="1"/>
    <n v="1"/>
    <m/>
    <m/>
    <n v="2557663"/>
    <s v="LINEA CONSUMO"/>
    <n v="0"/>
    <n v="0"/>
    <m/>
    <m/>
    <n v="1"/>
    <n v="2"/>
    <n v="44013"/>
    <s v="D"/>
    <m/>
    <n v="1"/>
    <n v="7"/>
    <n v="2"/>
    <d v="2021-03-31T00:00:00"/>
    <x v="0"/>
    <s v="Consumo"/>
    <x v="2"/>
    <x v="0"/>
    <x v="0"/>
  </r>
  <r>
    <s v="C"/>
    <s v="*"/>
    <n v="144205"/>
    <n v="4"/>
    <n v="20518"/>
    <d v="2020-08-31T00:00:00"/>
    <d v="2024-08-31T00:00:00"/>
    <n v="0"/>
    <n v="1"/>
    <n v="6"/>
    <n v="30"/>
    <n v="2"/>
    <n v="11.42"/>
    <n v="12.037115999999999"/>
    <n v="3400000"/>
    <n v="88570"/>
    <n v="3054593"/>
    <n v="28159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946337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06"/>
    <d v="2021-03-04T00:00:00"/>
    <d v="2022-09-15T00:00:00"/>
    <n v="0"/>
    <n v="1"/>
    <n v="0"/>
    <n v="30"/>
    <n v="2"/>
    <n v="11.420004"/>
    <n v="12.03712"/>
    <n v="2100000"/>
    <n v="127497"/>
    <n v="2100000"/>
    <n v="999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15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664"/>
    <d v="2020-07-01T00:00:00"/>
    <d v="2021-11-05T00:00:00"/>
    <n v="25"/>
    <n v="1"/>
    <n v="7"/>
    <n v="30"/>
    <n v="2"/>
    <n v="20.97"/>
    <n v="23.107628999999999"/>
    <n v="3558270"/>
    <n v="256854"/>
    <n v="2121999"/>
    <n v="68330"/>
    <n v="0"/>
    <n v="0"/>
    <m/>
    <n v="0"/>
    <n v="0"/>
    <n v="0"/>
    <m/>
    <m/>
    <d v="2021-02-26T00:00:00"/>
    <n v="1"/>
    <s v="O"/>
    <n v="1"/>
    <n v="30"/>
    <n v="219775"/>
    <m/>
    <m/>
    <m/>
    <m/>
    <m/>
    <m/>
    <n v="1"/>
    <n v="1"/>
    <m/>
    <m/>
    <n v="2635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8891"/>
    <d v="2019-07-02T00:00:00"/>
    <d v="2021-07-15T00:00:00"/>
    <n v="0"/>
    <n v="1"/>
    <n v="20"/>
    <n v="30"/>
    <n v="2"/>
    <n v="23.39"/>
    <n v="26.067796999999999"/>
    <n v="5000000"/>
    <n v="262836"/>
    <n v="880983"/>
    <n v="1372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569918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157"/>
    <d v="2020-05-28T00:00:00"/>
    <d v="2023-09-30T00:00:00"/>
    <n v="30"/>
    <n v="1"/>
    <n v="8"/>
    <n v="30"/>
    <n v="2"/>
    <n v="19.320074000000002"/>
    <n v="21.126100000000001"/>
    <n v="5000000"/>
    <n v="170511"/>
    <n v="4138929"/>
    <n v="66648"/>
    <n v="0"/>
    <n v="0"/>
    <m/>
    <n v="0"/>
    <n v="0"/>
    <n v="0"/>
    <m/>
    <m/>
    <d v="2021-03-06T00:00:00"/>
    <n v="1"/>
    <s v="O"/>
    <n v="1"/>
    <n v="30"/>
    <n v="107117"/>
    <m/>
    <m/>
    <m/>
    <m/>
    <m/>
    <m/>
    <n v="1"/>
    <n v="1"/>
    <m/>
    <m/>
    <n v="2677523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408"/>
    <d v="2021-03-05T00:00:00"/>
    <d v="2022-03-05T00:00:00"/>
    <n v="0"/>
    <n v="1"/>
    <n v="0"/>
    <n v="30"/>
    <n v="2"/>
    <n v="22.619997999999999"/>
    <n v="25.118919999999999"/>
    <n v="1200000"/>
    <n v="112672"/>
    <n v="1200000"/>
    <n v="188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51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88"/>
    <d v="2021-03-26T00:00:00"/>
    <d v="2023-09-30T00:00:00"/>
    <n v="0"/>
    <n v="1"/>
    <n v="0"/>
    <n v="30"/>
    <n v="2"/>
    <n v="22.619997999999999"/>
    <n v="25.118919999999999"/>
    <n v="6300000"/>
    <n v="276866"/>
    <n v="63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872"/>
    <d v="2020-11-06T00:00:00"/>
    <d v="2023-01-30T00:00:00"/>
    <n v="0"/>
    <n v="1"/>
    <n v="4"/>
    <n v="30"/>
    <n v="2"/>
    <n v="21.02"/>
    <n v="23.168139"/>
    <n v="11000000"/>
    <n v="530338"/>
    <n v="961325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d v="2020-11-06T00:00:00"/>
    <s v="A"/>
    <n v="884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550003191"/>
    <d v="2021-03-02T00:00:00"/>
    <d v="2024-03-17T00:00:00"/>
    <n v="0"/>
    <n v="1"/>
    <n v="0"/>
    <n v="30"/>
    <n v="2"/>
    <n v="23.02"/>
    <n v="25.611024"/>
    <n v="7000000"/>
    <n v="271041"/>
    <n v="7000000"/>
    <n v="58188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538000"/>
    <s v="LINEA CONSUMO"/>
    <n v="0"/>
    <n v="0"/>
    <m/>
    <m/>
    <n v="5"/>
    <m/>
    <m/>
    <m/>
    <m/>
    <n v="2"/>
    <n v="7"/>
    <n v="2"/>
    <d v="2021-03-31T00:00:00"/>
    <x v="0"/>
    <s v="Consumo"/>
    <x v="2"/>
    <x v="0"/>
    <x v="0"/>
  </r>
  <r>
    <s v="C"/>
    <s v="*"/>
    <n v="144205"/>
    <n v="3"/>
    <n v="20283"/>
    <d v="2020-06-30T00:00:00"/>
    <d v="2022-11-10T00:00:00"/>
    <n v="20"/>
    <n v="1"/>
    <n v="7"/>
    <n v="30"/>
    <n v="2"/>
    <n v="21.02"/>
    <n v="23.168139"/>
    <n v="7000000"/>
    <n v="318440"/>
    <n v="5555063"/>
    <n v="157840"/>
    <n v="0"/>
    <n v="0"/>
    <m/>
    <n v="0"/>
    <n v="0"/>
    <n v="0"/>
    <m/>
    <m/>
    <d v="2021-02-26T00:00:00"/>
    <n v="1"/>
    <s v="O"/>
    <n v="1"/>
    <n v="30"/>
    <n v="221143"/>
    <m/>
    <m/>
    <m/>
    <m/>
    <m/>
    <m/>
    <n v="1"/>
    <n v="1"/>
    <d v="2020-06-30T00:00:00"/>
    <s v="A"/>
    <n v="758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4737"/>
    <d v="2020-07-01T00:00:00"/>
    <d v="2024-10-03T00:00:00"/>
    <n v="27"/>
    <n v="1"/>
    <n v="7"/>
    <n v="30"/>
    <n v="2"/>
    <n v="22.27"/>
    <n v="24.689785000000001"/>
    <n v="38217809"/>
    <n v="1165563"/>
    <n v="34840244"/>
    <n v="783281"/>
    <n v="0"/>
    <n v="0"/>
    <m/>
    <n v="0"/>
    <n v="0"/>
    <n v="0"/>
    <m/>
    <m/>
    <d v="2021-03-26T00:00:00"/>
    <n v="1"/>
    <s v="O"/>
    <n v="1"/>
    <n v="30"/>
    <n v="518994"/>
    <m/>
    <m/>
    <m/>
    <m/>
    <m/>
    <m/>
    <n v="1"/>
    <n v="1"/>
    <m/>
    <m/>
    <n v="5027713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18589"/>
    <d v="2020-07-01T00:00:00"/>
    <d v="2022-02-15T00:00:00"/>
    <n v="0"/>
    <n v="1"/>
    <n v="8"/>
    <n v="30"/>
    <n v="2"/>
    <n v="23.432207999999999"/>
    <n v="26.12"/>
    <n v="4092383"/>
    <n v="259977"/>
    <n v="2537355"/>
    <n v="363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21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479"/>
    <d v="2020-07-01T00:00:00"/>
    <d v="2021-09-01T00:00:00"/>
    <n v="0"/>
    <n v="1"/>
    <n v="11"/>
    <n v="30"/>
    <n v="2"/>
    <n v="17.329999999999998"/>
    <n v="18.774975000000001"/>
    <n v="2993153"/>
    <n v="237672"/>
    <n v="63739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731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668"/>
    <d v="2019-12-23T00:00:00"/>
    <d v="2022-01-15T00:00:00"/>
    <n v="0"/>
    <n v="1"/>
    <n v="15"/>
    <n v="30"/>
    <n v="2"/>
    <n v="20.95"/>
    <n v="23.083431999999998"/>
    <n v="3000000"/>
    <n v="154083"/>
    <n v="1266795"/>
    <n v="368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10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552"/>
    <d v="2019-04-25T00:00:00"/>
    <d v="2021-07-05T00:00:00"/>
    <n v="0"/>
    <n v="1"/>
    <n v="22"/>
    <n v="30"/>
    <n v="2"/>
    <n v="17.48"/>
    <n v="18.95072"/>
    <n v="6000000"/>
    <n v="278878"/>
    <n v="1059540"/>
    <n v="13878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83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87"/>
    <d v="2020-12-23T00:00:00"/>
    <d v="2022-12-30T00:00:00"/>
    <n v="0"/>
    <n v="1"/>
    <n v="3"/>
    <n v="30"/>
    <n v="2"/>
    <n v="11.42"/>
    <n v="12.037115999999999"/>
    <n v="9000000"/>
    <n v="421228"/>
    <n v="7971791"/>
    <n v="101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245092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250"/>
    <d v="2019-09-13T00:00:00"/>
    <d v="2023-02-01T00:00:00"/>
    <n v="0"/>
    <n v="1"/>
    <n v="17"/>
    <n v="30"/>
    <n v="2"/>
    <n v="13.34"/>
    <n v="14.186623000000001"/>
    <n v="20000000"/>
    <n v="622107"/>
    <n v="12564501"/>
    <n v="134844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9157876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8968"/>
    <d v="2020-07-01T00:00:00"/>
    <d v="2024-05-05T00:00:00"/>
    <n v="0"/>
    <n v="1"/>
    <n v="9"/>
    <n v="30"/>
    <n v="2"/>
    <n v="17.420000000000002"/>
    <n v="18.880393000000002"/>
    <n v="26670626"/>
    <n v="798814"/>
    <n v="226838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66740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20222"/>
    <d v="2020-06-16T00:00:00"/>
    <d v="2023-10-30T00:00:00"/>
    <n v="0"/>
    <n v="1"/>
    <n v="9"/>
    <n v="30"/>
    <n v="2"/>
    <n v="19.320074000000002"/>
    <n v="21.126100000000001"/>
    <n v="5000000"/>
    <n v="170511"/>
    <n v="4127798"/>
    <n v="6645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93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2"/>
    <n v="15990"/>
    <d v="2020-07-01T00:00:00"/>
    <d v="2028-12-05T00:00:00"/>
    <n v="0"/>
    <n v="2"/>
    <n v="1"/>
    <n v="30"/>
    <n v="2"/>
    <n v="12.000000999999999"/>
    <n v="12.682504"/>
    <n v="15882601"/>
    <n v="992663"/>
    <n v="15882601"/>
    <n v="344774"/>
    <n v="0"/>
    <n v="0"/>
    <m/>
    <n v="0"/>
    <n v="0"/>
    <n v="0"/>
    <m/>
    <m/>
    <d v="2021-02-08T00:00:00"/>
    <n v="1"/>
    <s v="O"/>
    <n v="1"/>
    <n v="180"/>
    <n v="0"/>
    <m/>
    <m/>
    <m/>
    <m/>
    <m/>
    <m/>
    <n v="1"/>
    <n v="1"/>
    <d v="2020-07-01T00:00:00"/>
    <s v="D"/>
    <n v="411293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1"/>
  </r>
  <r>
    <s v="C"/>
    <s v="*"/>
    <n v="144205"/>
    <n v="4"/>
    <n v="20991"/>
    <d v="2020-11-30T00:00:00"/>
    <d v="2022-08-15T00:00:00"/>
    <n v="15"/>
    <n v="1"/>
    <n v="2"/>
    <n v="30"/>
    <n v="2"/>
    <n v="23.42"/>
    <n v="26.104899"/>
    <n v="1500000"/>
    <n v="91308"/>
    <n v="1374723"/>
    <n v="39842"/>
    <n v="0"/>
    <n v="0"/>
    <m/>
    <n v="0"/>
    <n v="0"/>
    <n v="0"/>
    <m/>
    <m/>
    <d v="2021-03-10T00:00:00"/>
    <n v="1"/>
    <s v="O"/>
    <n v="1"/>
    <n v="30"/>
    <n v="64473"/>
    <m/>
    <m/>
    <m/>
    <m/>
    <m/>
    <m/>
    <n v="1"/>
    <n v="1"/>
    <m/>
    <m/>
    <n v="18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63"/>
    <d v="2021-03-23T00:00:00"/>
    <d v="2022-08-02T00:00:00"/>
    <n v="0"/>
    <n v="1"/>
    <n v="0"/>
    <n v="30"/>
    <n v="2"/>
    <n v="22.619997999999999"/>
    <n v="25.118919999999999"/>
    <n v="2000000"/>
    <n v="145962"/>
    <n v="2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04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687"/>
    <d v="2020-10-09T00:00:00"/>
    <d v="2024-02-15T00:00:00"/>
    <n v="0"/>
    <n v="1"/>
    <n v="5"/>
    <n v="30"/>
    <n v="2"/>
    <n v="19.32"/>
    <n v="21.126010999999998"/>
    <n v="5000000"/>
    <n v="170510"/>
    <n v="4535223"/>
    <n v="7828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79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890"/>
    <d v="2020-07-01T00:00:00"/>
    <d v="2022-05-10T00:00:00"/>
    <n v="0"/>
    <n v="1"/>
    <n v="8"/>
    <n v="30"/>
    <n v="2"/>
    <n v="23.432207999999999"/>
    <n v="26.12"/>
    <n v="3860240"/>
    <n v="217599"/>
    <n v="2638959"/>
    <n v="34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695"/>
    <d v="2020-07-01T00:00:00"/>
    <d v="2023-05-15T00:00:00"/>
    <n v="0"/>
    <n v="1"/>
    <n v="10"/>
    <n v="30"/>
    <n v="2"/>
    <n v="20.95"/>
    <n v="23.083431999999998"/>
    <n v="14076424"/>
    <n v="552474"/>
    <n v="10477282"/>
    <n v="24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30811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100"/>
    <d v="2020-12-24T00:00:00"/>
    <d v="2024-01-01T00:00:00"/>
    <n v="0"/>
    <n v="1"/>
    <n v="2"/>
    <n v="30"/>
    <n v="2"/>
    <n v="11.42"/>
    <n v="12.037115999999999"/>
    <n v="3200000"/>
    <n v="105402"/>
    <n v="3049389"/>
    <n v="26835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65692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21063"/>
    <d v="2020-12-15T00:00:00"/>
    <d v="2023-07-15T00:00:00"/>
    <n v="0"/>
    <n v="1"/>
    <n v="3"/>
    <n v="30"/>
    <n v="2"/>
    <n v="21.02"/>
    <n v="23.168139"/>
    <n v="10000000"/>
    <n v="420801"/>
    <n v="9250114"/>
    <n v="79740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d v="2020-12-15T00:00:00"/>
    <s v="A"/>
    <n v="1918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464"/>
    <d v="2021-03-23T00:00:00"/>
    <d v="2023-03-30T00:00:00"/>
    <n v="0"/>
    <n v="1"/>
    <n v="0"/>
    <n v="30"/>
    <n v="2"/>
    <n v="17.420000000000002"/>
    <n v="18.880393000000002"/>
    <n v="3150000"/>
    <n v="156380"/>
    <n v="315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305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191"/>
    <d v="2020-06-09T00:00:00"/>
    <d v="2022-04-15T00:00:00"/>
    <n v="0"/>
    <n v="1"/>
    <n v="9"/>
    <n v="30"/>
    <n v="2"/>
    <n v="23.42"/>
    <n v="26.104899"/>
    <n v="3000000"/>
    <n v="169034"/>
    <n v="1916732"/>
    <n v="1870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5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048"/>
    <d v="2020-03-13T00:00:00"/>
    <d v="2022-03-15T00:00:00"/>
    <n v="15"/>
    <n v="1"/>
    <n v="11"/>
    <n v="30"/>
    <n v="2"/>
    <n v="11.32"/>
    <n v="11.926185"/>
    <n v="1922000"/>
    <n v="89866"/>
    <n v="1071720"/>
    <n v="34996"/>
    <n v="0"/>
    <n v="0"/>
    <m/>
    <n v="0"/>
    <n v="0"/>
    <n v="0"/>
    <m/>
    <m/>
    <d v="2020-12-17T00:00:00"/>
    <n v="1"/>
    <s v="O"/>
    <n v="1"/>
    <n v="30"/>
    <n v="56640"/>
    <m/>
    <m/>
    <m/>
    <m/>
    <m/>
    <m/>
    <n v="1"/>
    <n v="1"/>
    <d v="2020-03-13T00:00:00"/>
    <s v="A"/>
    <n v="1136432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89"/>
    <d v="2020-12-23T00:00:00"/>
    <d v="2023-01-15T00:00:00"/>
    <n v="0"/>
    <n v="1"/>
    <n v="12"/>
    <n v="30"/>
    <n v="2"/>
    <n v="11.42"/>
    <n v="12.037115999999999"/>
    <n v="2252000"/>
    <n v="105401"/>
    <n v="1177000"/>
    <n v="27976"/>
    <n v="0"/>
    <n v="0"/>
    <m/>
    <n v="0"/>
    <n v="0"/>
    <n v="0"/>
    <m/>
    <m/>
    <d v="2020-12-24T00:00:00"/>
    <n v="1"/>
    <s v="O"/>
    <n v="1"/>
    <n v="30"/>
    <n v="0"/>
    <m/>
    <m/>
    <m/>
    <m/>
    <m/>
    <m/>
    <n v="1"/>
    <n v="1"/>
    <m/>
    <m/>
    <n v="1248068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743"/>
    <d v="2019-12-30T00:00:00"/>
    <d v="2024-01-15T00:00:00"/>
    <n v="0"/>
    <n v="1"/>
    <n v="15"/>
    <n v="30"/>
    <n v="2"/>
    <n v="20.95"/>
    <n v="23.083431999999998"/>
    <n v="15000000"/>
    <n v="464082"/>
    <n v="11337373"/>
    <n v="85774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417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3"/>
    <n v="20092"/>
    <d v="2020-04-17T00:00:00"/>
    <d v="2023-05-10T00:00:00"/>
    <n v="20"/>
    <n v="1"/>
    <n v="9"/>
    <n v="30"/>
    <n v="2"/>
    <n v="17.309999999999999"/>
    <n v="18.751560000000001"/>
    <n v="13000000"/>
    <n v="465494"/>
    <n v="10037910"/>
    <n v="106194"/>
    <n v="0"/>
    <n v="0"/>
    <m/>
    <n v="0"/>
    <n v="0"/>
    <n v="0"/>
    <m/>
    <m/>
    <d v="2021-03-08T00:00:00"/>
    <n v="1"/>
    <s v="O"/>
    <n v="1"/>
    <n v="30"/>
    <n v="5143"/>
    <m/>
    <m/>
    <m/>
    <m/>
    <m/>
    <m/>
    <n v="1"/>
    <n v="1"/>
    <d v="2020-04-17T00:00:00"/>
    <s v="A"/>
    <n v="3499458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3"/>
    <n v="20646"/>
    <d v="2020-09-30T00:00:00"/>
    <d v="2023-04-10T00:00:00"/>
    <n v="0"/>
    <n v="1"/>
    <n v="7"/>
    <n v="30"/>
    <n v="2"/>
    <n v="21.02"/>
    <n v="23.168139"/>
    <n v="7000000"/>
    <n v="301979"/>
    <n v="5581169"/>
    <n v="9125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d v="2020-09-30T00:00:00"/>
    <s v="A"/>
    <n v="2434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431"/>
    <d v="2021-03-10T00:00:00"/>
    <d v="2022-04-05T00:00:00"/>
    <n v="0"/>
    <n v="1"/>
    <n v="0"/>
    <n v="30"/>
    <n v="2"/>
    <n v="11.420004"/>
    <n v="12.03712"/>
    <n v="1000000"/>
    <n v="88578"/>
    <n v="10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82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040"/>
    <d v="2020-07-01T00:00:00"/>
    <d v="2024-04-15T00:00:00"/>
    <n v="0"/>
    <n v="1"/>
    <n v="8"/>
    <n v="30"/>
    <n v="2"/>
    <n v="21.02"/>
    <n v="23.168139"/>
    <n v="22134840"/>
    <n v="715040"/>
    <n v="19350064"/>
    <n v="16818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9315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9612"/>
    <d v="2020-07-01T00:00:00"/>
    <d v="2024-05-15T00:00:00"/>
    <n v="15"/>
    <n v="1"/>
    <n v="7"/>
    <n v="30"/>
    <n v="2"/>
    <n v="23.28"/>
    <n v="25.931840999999999"/>
    <n v="19216696"/>
    <n v="635303"/>
    <n v="16973569"/>
    <n v="164613"/>
    <n v="0"/>
    <n v="0"/>
    <m/>
    <n v="0"/>
    <n v="0"/>
    <n v="0"/>
    <m/>
    <m/>
    <d v="2021-03-24T00:00:00"/>
    <n v="1"/>
    <s v="O"/>
    <n v="1"/>
    <n v="30"/>
    <n v="5129"/>
    <m/>
    <m/>
    <m/>
    <m/>
    <m/>
    <m/>
    <n v="1"/>
    <n v="1"/>
    <m/>
    <m/>
    <n v="2800352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9536"/>
    <d v="2019-11-20T00:00:00"/>
    <d v="2022-06-05T00:00:00"/>
    <n v="0"/>
    <n v="1"/>
    <n v="15"/>
    <n v="30"/>
    <n v="2"/>
    <n v="17.28"/>
    <n v="18.716446000000001"/>
    <n v="4000000"/>
    <n v="165144"/>
    <n v="2200127"/>
    <n v="2534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71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729"/>
    <d v="2020-10-15T00:00:00"/>
    <d v="2023-04-15T00:00:00"/>
    <n v="0"/>
    <n v="1"/>
    <n v="5"/>
    <n v="30"/>
    <n v="2"/>
    <n v="21.02"/>
    <n v="23.168139"/>
    <n v="5000000"/>
    <n v="215699"/>
    <n v="4333611"/>
    <n v="3542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10-15T00:00:00"/>
    <s v="A"/>
    <n v="742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16"/>
    <d v="2020-06-12T00:00:00"/>
    <d v="2023-10-20T00:00:00"/>
    <n v="10"/>
    <n v="1"/>
    <n v="8"/>
    <n v="30"/>
    <n v="2"/>
    <n v="19.320074000000002"/>
    <n v="21.126100000000001"/>
    <n v="5000000"/>
    <n v="170511"/>
    <n v="4137852"/>
    <n v="22201"/>
    <n v="0"/>
    <n v="0"/>
    <m/>
    <n v="0"/>
    <n v="0"/>
    <n v="0"/>
    <m/>
    <m/>
    <d v="2021-03-29T00:00:00"/>
    <n v="1"/>
    <s v="O"/>
    <n v="1"/>
    <n v="30"/>
    <n v="2115"/>
    <m/>
    <m/>
    <m/>
    <m/>
    <m/>
    <m/>
    <n v="1"/>
    <n v="1"/>
    <m/>
    <m/>
    <n v="137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572"/>
    <d v="2020-07-01T00:00:00"/>
    <d v="2022-04-15T00:00:00"/>
    <n v="0"/>
    <n v="1"/>
    <n v="8"/>
    <n v="30"/>
    <n v="2"/>
    <n v="20.88"/>
    <n v="22.998778999999999"/>
    <n v="17926752"/>
    <n v="1026419"/>
    <n v="11848812"/>
    <n v="1030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9145"/>
    <d v="2020-07-01T00:00:00"/>
    <d v="2021-05-15T00:00:00"/>
    <n v="15"/>
    <n v="1"/>
    <n v="7"/>
    <n v="30"/>
    <n v="2"/>
    <n v="21.01"/>
    <n v="23.156034999999999"/>
    <n v="1311334"/>
    <n v="144090"/>
    <n v="281091"/>
    <n v="2463"/>
    <n v="0"/>
    <n v="0"/>
    <m/>
    <n v="0"/>
    <n v="0"/>
    <n v="0"/>
    <m/>
    <m/>
    <d v="2021-03-27T00:00:00"/>
    <n v="1"/>
    <s v="O"/>
    <n v="1"/>
    <n v="30"/>
    <n v="306"/>
    <m/>
    <m/>
    <m/>
    <m/>
    <m/>
    <m/>
    <n v="1"/>
    <n v="1"/>
    <m/>
    <m/>
    <n v="35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1331"/>
    <d v="2021-02-18T00:00:00"/>
    <d v="2025-02-28T00:00:00"/>
    <n v="0"/>
    <n v="1"/>
    <n v="1"/>
    <n v="30"/>
    <n v="2"/>
    <n v="11.420004"/>
    <n v="12.03712"/>
    <n v="6600000"/>
    <n v="171930"/>
    <n v="649082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3466782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550003139"/>
    <d v="2020-12-10T00:00:00"/>
    <d v="2024-01-04T00:00:00"/>
    <n v="0"/>
    <n v="1"/>
    <n v="3"/>
    <n v="30"/>
    <n v="2"/>
    <n v="23.432207999999999"/>
    <n v="26.12"/>
    <n v="7000000"/>
    <n v="272722"/>
    <n v="6445842"/>
    <n v="1049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3442759"/>
    <s v="LINEA CONSUMO"/>
    <n v="0"/>
    <n v="0"/>
    <m/>
    <m/>
    <n v="5"/>
    <m/>
    <m/>
    <m/>
    <m/>
    <n v="2"/>
    <n v="7"/>
    <n v="2"/>
    <d v="2021-03-31T00:00:00"/>
    <x v="0"/>
    <s v="Consumo"/>
    <x v="2"/>
    <x v="0"/>
    <x v="0"/>
  </r>
  <r>
    <s v="C"/>
    <s v="*"/>
    <n v="144205"/>
    <n v="4"/>
    <n v="20269"/>
    <d v="2020-06-26T00:00:00"/>
    <d v="2023-11-15T00:00:00"/>
    <n v="0"/>
    <n v="1"/>
    <n v="8"/>
    <n v="30"/>
    <n v="2"/>
    <n v="19.320074000000002"/>
    <n v="21.126100000000001"/>
    <n v="5000000"/>
    <n v="170511"/>
    <n v="4236509"/>
    <n v="3411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459611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804"/>
    <d v="2020-10-27T00:00:00"/>
    <d v="2024-10-27T00:00:00"/>
    <n v="0"/>
    <n v="1"/>
    <n v="5"/>
    <n v="30"/>
    <n v="2"/>
    <n v="17.420000000000002"/>
    <n v="18.880393000000002"/>
    <n v="15000000"/>
    <n v="436092"/>
    <n v="13876071"/>
    <n v="20142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505389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700"/>
    <d v="2020-07-01T00:00:00"/>
    <d v="2023-10-15T00:00:00"/>
    <n v="15"/>
    <n v="1"/>
    <n v="7"/>
    <n v="30"/>
    <n v="2"/>
    <n v="20.95"/>
    <n v="23.083431999999998"/>
    <n v="19294388"/>
    <n v="686263"/>
    <n v="16716585"/>
    <n v="411026"/>
    <n v="0"/>
    <n v="0"/>
    <m/>
    <n v="0"/>
    <n v="0"/>
    <n v="0"/>
    <m/>
    <m/>
    <d v="2021-03-27T00:00:00"/>
    <n v="1"/>
    <s v="O"/>
    <n v="1"/>
    <n v="30"/>
    <n v="394429"/>
    <m/>
    <m/>
    <m/>
    <m/>
    <m/>
    <m/>
    <n v="1"/>
    <n v="1"/>
    <m/>
    <m/>
    <n v="152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8315"/>
    <d v="2020-07-01T00:00:00"/>
    <d v="2023-07-05T00:00:00"/>
    <n v="0"/>
    <n v="1"/>
    <n v="8"/>
    <n v="30"/>
    <n v="2"/>
    <n v="17.43"/>
    <n v="18.892112000000001"/>
    <n v="23730136"/>
    <n v="851131"/>
    <n v="19122466"/>
    <n v="240708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3244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0413"/>
    <d v="2020-07-31T00:00:00"/>
    <d v="2021-10-15T00:00:00"/>
    <n v="15"/>
    <n v="1"/>
    <n v="6"/>
    <n v="30"/>
    <n v="2"/>
    <n v="23.42"/>
    <n v="26.104899"/>
    <n v="1200000"/>
    <n v="98785"/>
    <n v="725165"/>
    <n v="18960"/>
    <n v="0"/>
    <n v="0"/>
    <m/>
    <n v="0"/>
    <n v="0"/>
    <n v="0"/>
    <m/>
    <m/>
    <d v="2021-03-31T00:00:00"/>
    <n v="1"/>
    <s v="O"/>
    <n v="1"/>
    <n v="30"/>
    <n v="84640"/>
    <m/>
    <m/>
    <m/>
    <m/>
    <m/>
    <m/>
    <n v="1"/>
    <n v="1"/>
    <m/>
    <m/>
    <n v="24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972"/>
    <d v="2020-07-01T00:00:00"/>
    <d v="2023-05-15T00:00:00"/>
    <n v="15"/>
    <n v="1"/>
    <n v="7"/>
    <n v="30"/>
    <n v="2"/>
    <n v="17.420000000000002"/>
    <n v="18.880393000000002"/>
    <n v="8841696"/>
    <n v="331329"/>
    <n v="7357459"/>
    <n v="160448"/>
    <n v="0"/>
    <n v="0"/>
    <m/>
    <n v="0"/>
    <n v="0"/>
    <n v="0"/>
    <m/>
    <m/>
    <d v="2021-03-04T00:00:00"/>
    <n v="1"/>
    <s v="O"/>
    <n v="1"/>
    <n v="30"/>
    <n v="224529"/>
    <m/>
    <m/>
    <m/>
    <m/>
    <m/>
    <m/>
    <n v="1"/>
    <n v="1"/>
    <m/>
    <m/>
    <n v="1491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395"/>
    <d v="2019-03-21T00:00:00"/>
    <d v="2022-03-03T00:00:00"/>
    <n v="0"/>
    <n v="1"/>
    <n v="24"/>
    <n v="30"/>
    <n v="2"/>
    <n v="17.52"/>
    <n v="18.997626"/>
    <n v="12000000"/>
    <n v="440329"/>
    <n v="4280472"/>
    <n v="58324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17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157"/>
    <d v="2020-12-30T00:00:00"/>
    <d v="2027-12-30T00:00:00"/>
    <n v="0"/>
    <n v="1"/>
    <n v="2"/>
    <n v="30"/>
    <n v="2"/>
    <n v="20.88"/>
    <n v="22.998778999999999"/>
    <n v="11790078"/>
    <n v="268096"/>
    <n v="11613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803000"/>
    <s v="LINEA CONSUMO"/>
    <n v="0"/>
    <n v="0"/>
    <m/>
    <m/>
    <n v="5"/>
    <m/>
    <m/>
    <m/>
    <m/>
    <n v="1"/>
    <n v="7"/>
    <n v="1"/>
    <d v="2021-03-31T00:00:00"/>
    <x v="0"/>
    <s v="Consumo"/>
    <x v="4"/>
    <x v="0"/>
    <x v="0"/>
  </r>
  <r>
    <s v="C"/>
    <s v="*"/>
    <n v="144205"/>
    <n v="4"/>
    <n v="20724"/>
    <d v="2020-10-15T00:00:00"/>
    <d v="2023-10-15T00:00:00"/>
    <n v="0"/>
    <n v="1"/>
    <n v="5"/>
    <n v="30"/>
    <n v="2"/>
    <n v="21.02"/>
    <n v="23.168139"/>
    <n v="10196786"/>
    <n v="384269"/>
    <n v="9131849"/>
    <n v="7937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422791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550003159"/>
    <d v="2021-01-19T00:00:00"/>
    <d v="2023-02-04T00:00:00"/>
    <n v="26"/>
    <n v="1"/>
    <n v="0"/>
    <n v="30"/>
    <n v="2"/>
    <n v="23.02"/>
    <n v="25.611024"/>
    <n v="5000000"/>
    <n v="261916"/>
    <n v="4834963"/>
    <n v="80373"/>
    <n v="0"/>
    <n v="0"/>
    <m/>
    <n v="0"/>
    <n v="0"/>
    <n v="0"/>
    <m/>
    <m/>
    <d v="2021-03-23T00:00:00"/>
    <n v="1"/>
    <s v="O"/>
    <n v="1"/>
    <n v="30"/>
    <n v="966"/>
    <m/>
    <m/>
    <m/>
    <m/>
    <m/>
    <m/>
    <n v="1"/>
    <n v="1"/>
    <m/>
    <m/>
    <n v="1282774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20388"/>
    <d v="2020-07-30T00:00:00"/>
    <d v="2023-12-15T00:00:00"/>
    <n v="0"/>
    <n v="1"/>
    <n v="7"/>
    <n v="30"/>
    <n v="2"/>
    <n v="19.320074000000002"/>
    <n v="21.126100000000001"/>
    <n v="5000000"/>
    <n v="170511"/>
    <n v="4308709"/>
    <n v="57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567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209"/>
    <d v="2020-07-01T00:00:00"/>
    <d v="2021-11-05T00:00:00"/>
    <n v="0"/>
    <n v="1"/>
    <n v="8"/>
    <n v="30"/>
    <n v="2"/>
    <n v="21.03"/>
    <n v="23.180243999999998"/>
    <n v="4580916"/>
    <n v="330806"/>
    <n v="2449376"/>
    <n v="35539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11577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550003018"/>
    <d v="2020-07-01T00:00:00"/>
    <d v="2021-06-17T00:00:00"/>
    <n v="0"/>
    <n v="1"/>
    <n v="8"/>
    <n v="30"/>
    <n v="2"/>
    <n v="23.432207999999999"/>
    <n v="26.12"/>
    <n v="1386904"/>
    <n v="141664"/>
    <n v="408589"/>
    <n v="3458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285514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86"/>
    <d v="2020-07-01T00:00:00"/>
    <d v="2022-03-17T00:00:00"/>
    <n v="0"/>
    <n v="1"/>
    <n v="8"/>
    <n v="30"/>
    <n v="2"/>
    <n v="23.432207999999999"/>
    <n v="26.12"/>
    <n v="3000000"/>
    <n v="183573"/>
    <n v="1940661"/>
    <n v="15979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356097"/>
    <s v="LINEA CONSUMO"/>
    <n v="0"/>
    <n v="0"/>
    <m/>
    <m/>
    <n v="1"/>
    <n v="1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19564"/>
    <d v="2020-07-01T00:00:00"/>
    <d v="2024-09-01T00:00:00"/>
    <n v="0"/>
    <n v="1"/>
    <n v="8"/>
    <n v="30"/>
    <n v="2"/>
    <n v="17.28"/>
    <n v="18.716446000000001"/>
    <n v="28000423"/>
    <n v="789452"/>
    <n v="24750155"/>
    <n v="33561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23830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18257"/>
    <d v="2020-07-01T00:00:00"/>
    <d v="2023-01-15T00:00:00"/>
    <n v="0"/>
    <n v="1"/>
    <n v="8"/>
    <n v="30"/>
    <n v="2"/>
    <n v="23.43"/>
    <n v="26.117269"/>
    <n v="15830375"/>
    <n v="702217"/>
    <n v="12461820"/>
    <n v="12113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2076073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040"/>
    <d v="2020-12-09T00:00:00"/>
    <d v="2022-12-30T00:00:00"/>
    <n v="0"/>
    <n v="1"/>
    <n v="2"/>
    <n v="30"/>
    <n v="2"/>
    <n v="11.42"/>
    <n v="12.037115999999999"/>
    <n v="1100000"/>
    <n v="51483"/>
    <n v="1014002"/>
    <n v="12879"/>
    <n v="0"/>
    <n v="0"/>
    <m/>
    <n v="0"/>
    <n v="0"/>
    <n v="0"/>
    <m/>
    <m/>
    <d v="2021-02-20T00:00:00"/>
    <n v="1"/>
    <s v="O"/>
    <n v="1"/>
    <n v="30"/>
    <n v="0"/>
    <m/>
    <m/>
    <m/>
    <m/>
    <m/>
    <m/>
    <n v="1"/>
    <n v="1"/>
    <m/>
    <m/>
    <n v="168927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282"/>
    <d v="2020-07-01T00:00:00"/>
    <d v="2023-07-01T00:00:00"/>
    <n v="0"/>
    <n v="1"/>
    <n v="8"/>
    <n v="30"/>
    <n v="2"/>
    <n v="21.03"/>
    <n v="23.180243999999998"/>
    <n v="24083822"/>
    <n v="907731"/>
    <n v="19951097"/>
    <n v="337995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12668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20126"/>
    <d v="2020-05-14T00:00:00"/>
    <d v="2021-08-15T00:00:00"/>
    <n v="0"/>
    <n v="1"/>
    <n v="12"/>
    <n v="30"/>
    <n v="2"/>
    <n v="23.42"/>
    <n v="26.104899"/>
    <n v="1700000"/>
    <n v="131825"/>
    <n v="265884"/>
    <n v="25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22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00"/>
    <d v="2020-07-01T00:00:00"/>
    <d v="2022-06-15T00:00:00"/>
    <n v="0"/>
    <n v="1"/>
    <n v="8"/>
    <n v="30"/>
    <n v="2"/>
    <n v="17.28"/>
    <n v="18.716446000000001"/>
    <n v="5250438"/>
    <n v="269791"/>
    <n v="3615553"/>
    <n v="26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3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240"/>
    <d v="2020-06-19T00:00:00"/>
    <d v="2022-12-30T00:00:00"/>
    <n v="0"/>
    <n v="1"/>
    <n v="8"/>
    <n v="30"/>
    <n v="2"/>
    <n v="17.420000000000002"/>
    <n v="18.880393000000002"/>
    <n v="4000000"/>
    <n v="165418"/>
    <n v="297642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50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550003173"/>
    <d v="2021-02-15T00:00:00"/>
    <d v="2022-08-17T00:00:00"/>
    <n v="13"/>
    <n v="1"/>
    <n v="0"/>
    <n v="30"/>
    <n v="2"/>
    <n v="23.02"/>
    <n v="25.611024"/>
    <n v="2500000"/>
    <n v="165560"/>
    <n v="2500000"/>
    <n v="68756"/>
    <n v="0"/>
    <n v="0"/>
    <m/>
    <n v="0"/>
    <n v="0"/>
    <n v="0"/>
    <m/>
    <m/>
    <d v="2021-02-17T00:00:00"/>
    <n v="1"/>
    <s v="O"/>
    <n v="1"/>
    <n v="30"/>
    <n v="117606"/>
    <m/>
    <m/>
    <m/>
    <m/>
    <m/>
    <m/>
    <n v="1"/>
    <n v="1"/>
    <m/>
    <m/>
    <n v="526000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20828"/>
    <d v="2020-10-29T00:00:00"/>
    <d v="2024-03-15T00:00:00"/>
    <n v="0"/>
    <n v="1"/>
    <n v="4"/>
    <n v="30"/>
    <n v="2"/>
    <n v="19.32"/>
    <n v="21.126010999999998"/>
    <n v="5000000"/>
    <n v="170510"/>
    <n v="4630125"/>
    <n v="3479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5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785"/>
    <d v="2020-07-01T00:00:00"/>
    <d v="2025-06-20T00:00:00"/>
    <n v="0"/>
    <n v="1"/>
    <n v="27"/>
    <n v="30"/>
    <n v="2"/>
    <n v="20.98"/>
    <n v="23.119727999999999"/>
    <n v="19808825"/>
    <n v="540842"/>
    <n v="12880957"/>
    <n v="307786"/>
    <n v="0"/>
    <n v="0"/>
    <m/>
    <n v="0"/>
    <n v="0"/>
    <n v="0"/>
    <m/>
    <m/>
    <d v="2021-02-19T00:00:00"/>
    <n v="1"/>
    <s v="O"/>
    <n v="1"/>
    <n v="30"/>
    <n v="0"/>
    <m/>
    <m/>
    <m/>
    <m/>
    <m/>
    <m/>
    <n v="1"/>
    <n v="1"/>
    <m/>
    <m/>
    <n v="78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576"/>
    <d v="2020-09-11T00:00:00"/>
    <d v="2024-01-15T00:00:00"/>
    <n v="0"/>
    <n v="1"/>
    <n v="6"/>
    <n v="30"/>
    <n v="2"/>
    <n v="19.32"/>
    <n v="21.126010999999998"/>
    <n v="5000000"/>
    <n v="170510"/>
    <n v="4425276"/>
    <n v="475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524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60"/>
    <d v="2020-07-23T00:00:00"/>
    <d v="2023-12-15T00:00:00"/>
    <n v="0"/>
    <n v="1"/>
    <n v="7"/>
    <n v="30"/>
    <n v="2"/>
    <n v="19.320074000000002"/>
    <n v="21.126100000000001"/>
    <n v="5000000"/>
    <n v="170511"/>
    <n v="4338586"/>
    <n v="349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3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725"/>
    <d v="2020-07-01T00:00:00"/>
    <d v="2021-07-15T00:00:00"/>
    <n v="0"/>
    <n v="1"/>
    <n v="11"/>
    <n v="30"/>
    <n v="2"/>
    <n v="20.9"/>
    <n v="23.022960000000001"/>
    <n v="3905345"/>
    <n v="363454"/>
    <n v="324664"/>
    <n v="75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76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0016"/>
    <d v="2020-07-01T00:00:00"/>
    <d v="2021-11-15T00:00:00"/>
    <n v="15"/>
    <n v="1"/>
    <n v="7"/>
    <n v="30"/>
    <n v="2"/>
    <n v="23.32"/>
    <n v="25.981263999999999"/>
    <n v="2000000"/>
    <n v="146640"/>
    <n v="1200153"/>
    <n v="17668"/>
    <n v="0"/>
    <n v="0"/>
    <m/>
    <n v="0"/>
    <n v="0"/>
    <n v="0"/>
    <m/>
    <m/>
    <d v="2021-03-08T00:00:00"/>
    <n v="1"/>
    <s v="O"/>
    <n v="1"/>
    <n v="30"/>
    <n v="123316"/>
    <m/>
    <m/>
    <m/>
    <m/>
    <m/>
    <m/>
    <n v="1"/>
    <n v="1"/>
    <m/>
    <m/>
    <n v="315000"/>
    <s v="LINEA CONSUMO"/>
    <n v="0"/>
    <n v="0"/>
    <m/>
    <m/>
    <n v="1"/>
    <n v="1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0125"/>
    <d v="2020-05-14T00:00:00"/>
    <d v="2022-06-15T00:00:00"/>
    <n v="0"/>
    <n v="1"/>
    <n v="10"/>
    <n v="30"/>
    <n v="2"/>
    <n v="21.02"/>
    <n v="23.168139"/>
    <n v="5000000"/>
    <n v="248697"/>
    <n v="3255747"/>
    <n v="2833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22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6497"/>
    <d v="2020-07-01T00:00:00"/>
    <d v="2021-09-05T00:00:00"/>
    <n v="0"/>
    <n v="1"/>
    <n v="8"/>
    <n v="30"/>
    <n v="2"/>
    <n v="23.2"/>
    <n v="25.833048000000002"/>
    <n v="8187877"/>
    <n v="673166"/>
    <n v="3779184"/>
    <n v="60875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7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3"/>
    <n v="20970"/>
    <d v="2020-11-26T00:00:00"/>
    <d v="2023-06-15T00:00:00"/>
    <n v="0"/>
    <n v="1"/>
    <n v="3"/>
    <n v="30"/>
    <n v="2"/>
    <n v="21.02"/>
    <n v="23.168139"/>
    <n v="5000000"/>
    <n v="215699"/>
    <n v="4608881"/>
    <n v="4028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11-26T00:00:00"/>
    <s v="A"/>
    <n v="1507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6866"/>
    <d v="2020-07-01T00:00:00"/>
    <d v="2022-04-15T00:00:00"/>
    <n v="0"/>
    <n v="1"/>
    <n v="8"/>
    <n v="30"/>
    <n v="2"/>
    <n v="20.34"/>
    <n v="22.347531"/>
    <n v="11641485"/>
    <n v="663495"/>
    <n v="7641728"/>
    <n v="604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511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719"/>
    <d v="2020-07-01T00:00:00"/>
    <d v="2023-08-15T00:00:00"/>
    <n v="0"/>
    <n v="1"/>
    <n v="33"/>
    <n v="30"/>
    <n v="2"/>
    <n v="17.37"/>
    <n v="18.821816999999999"/>
    <n v="21931142"/>
    <n v="769741"/>
    <n v="2902243"/>
    <n v="63001"/>
    <n v="0"/>
    <n v="0"/>
    <m/>
    <n v="0"/>
    <n v="0"/>
    <n v="0"/>
    <m/>
    <m/>
    <d v="2021-02-15T00:00:00"/>
    <n v="1"/>
    <s v="O"/>
    <n v="1"/>
    <n v="30"/>
    <n v="0"/>
    <m/>
    <m/>
    <m/>
    <m/>
    <m/>
    <m/>
    <n v="1"/>
    <n v="1"/>
    <m/>
    <m/>
    <n v="57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7980"/>
    <d v="2018-12-20T00:00:00"/>
    <d v="2021-08-01T00:00:00"/>
    <n v="0"/>
    <n v="1"/>
    <n v="26"/>
    <n v="30"/>
    <n v="2"/>
    <n v="17.32"/>
    <n v="18.763266999999999"/>
    <n v="10000000"/>
    <n v="402395"/>
    <n v="1921818"/>
    <n v="24975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7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203"/>
    <d v="2020-07-01T00:00:00"/>
    <d v="2022-01-15T00:00:00"/>
    <n v="0"/>
    <n v="1"/>
    <n v="17"/>
    <n v="30"/>
    <n v="2"/>
    <n v="21.01"/>
    <n v="23.156034999999999"/>
    <n v="3097489"/>
    <n v="202110"/>
    <n v="50254"/>
    <n v="14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40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7158"/>
    <d v="2018-07-19T00:00:00"/>
    <d v="2022-08-15T00:00:00"/>
    <n v="0"/>
    <n v="1"/>
    <n v="37"/>
    <n v="30"/>
    <n v="2"/>
    <n v="20.150001"/>
    <n v="22.119140999999999"/>
    <n v="29900000"/>
    <n v="912259"/>
    <n v="8701105"/>
    <n v="29220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1609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247"/>
    <d v="2021-01-28T00:00:00"/>
    <d v="2023-01-15T00:00:00"/>
    <n v="15"/>
    <n v="1"/>
    <n v="0"/>
    <n v="30"/>
    <n v="2"/>
    <n v="22.619997999999999"/>
    <n v="25.118919999999999"/>
    <n v="4000000"/>
    <n v="215938"/>
    <n v="3859573"/>
    <n v="36388"/>
    <n v="0"/>
    <n v="0"/>
    <m/>
    <n v="0"/>
    <n v="0"/>
    <n v="0"/>
    <m/>
    <m/>
    <d v="2021-03-17T00:00:00"/>
    <n v="1"/>
    <s v="O"/>
    <n v="1"/>
    <n v="30"/>
    <n v="103"/>
    <m/>
    <m/>
    <m/>
    <m/>
    <m/>
    <m/>
    <n v="1"/>
    <n v="1"/>
    <m/>
    <m/>
    <n v="248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917"/>
    <d v="2020-11-13T00:00:00"/>
    <d v="2022-07-15T00:00:00"/>
    <n v="0"/>
    <n v="1"/>
    <n v="4"/>
    <n v="30"/>
    <n v="2"/>
    <n v="11.42"/>
    <n v="12.037115999999999"/>
    <n v="2000000"/>
    <n v="110292"/>
    <n v="1629721"/>
    <n v="4116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2557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1249"/>
    <d v="2021-01-29T00:00:00"/>
    <d v="2025-02-15T00:00:00"/>
    <n v="0"/>
    <n v="1"/>
    <n v="1"/>
    <n v="30"/>
    <n v="2"/>
    <n v="21.02"/>
    <n v="23.168139"/>
    <n v="29900000"/>
    <n v="926196"/>
    <n v="29490964"/>
    <n v="2410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1-01-29T00:00:00"/>
    <s v="A"/>
    <n v="1912200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557"/>
    <d v="2020-09-07T00:00:00"/>
    <d v="2022-11-15T00:00:00"/>
    <n v="15"/>
    <n v="1"/>
    <n v="5"/>
    <n v="30"/>
    <n v="2"/>
    <n v="17.420000000000002"/>
    <n v="18.880393000000002"/>
    <n v="4700000"/>
    <n v="218318"/>
    <n v="3927446"/>
    <n v="82783"/>
    <n v="0"/>
    <n v="0"/>
    <m/>
    <n v="0"/>
    <n v="0"/>
    <n v="0"/>
    <m/>
    <m/>
    <d v="2021-03-30T00:00:00"/>
    <n v="1"/>
    <s v="O"/>
    <n v="1"/>
    <n v="30"/>
    <n v="161303"/>
    <m/>
    <m/>
    <m/>
    <m/>
    <m/>
    <m/>
    <n v="1"/>
    <n v="1"/>
    <m/>
    <m/>
    <n v="41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19864"/>
    <d v="2020-07-01T00:00:00"/>
    <d v="2022-10-15T00:00:00"/>
    <n v="0"/>
    <n v="1"/>
    <n v="8"/>
    <n v="30"/>
    <n v="2"/>
    <n v="20.98"/>
    <n v="23.119727999999999"/>
    <n v="7550590"/>
    <n v="353223"/>
    <n v="5663506"/>
    <n v="49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d v="2020-07-01T00:00:00"/>
    <s v="A"/>
    <n v="934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597"/>
    <d v="2020-09-18T00:00:00"/>
    <d v="2024-02-15T00:00:00"/>
    <n v="0"/>
    <n v="1"/>
    <n v="5"/>
    <n v="30"/>
    <n v="2"/>
    <n v="19.32"/>
    <n v="21.126010999999998"/>
    <n v="5000000"/>
    <n v="170510"/>
    <n v="4512990"/>
    <n v="4359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32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648"/>
    <d v="2020-09-30T00:00:00"/>
    <d v="2021-12-15T00:00:00"/>
    <n v="0"/>
    <n v="1"/>
    <n v="5"/>
    <n v="30"/>
    <n v="2"/>
    <n v="23.42"/>
    <n v="26.104899"/>
    <n v="1000000"/>
    <n v="82321"/>
    <n v="671266"/>
    <n v="61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8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376"/>
    <d v="2021-02-26T00:00:00"/>
    <d v="2023-03-15T00:00:00"/>
    <n v="0"/>
    <n v="1"/>
    <n v="0"/>
    <n v="30"/>
    <n v="2"/>
    <n v="21.02"/>
    <n v="23.168139"/>
    <n v="3000000"/>
    <n v="154186"/>
    <n v="3000000"/>
    <n v="262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6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333"/>
    <d v="2019-03-07T00:00:00"/>
    <d v="2023-03-07T00:00:00"/>
    <n v="0"/>
    <n v="1"/>
    <n v="24"/>
    <n v="30"/>
    <n v="2"/>
    <n v="21.12"/>
    <n v="23.289241000000001"/>
    <n v="29900000"/>
    <n v="927805"/>
    <n v="18009808"/>
    <n v="27471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22444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9175"/>
    <d v="2020-07-01T00:00:00"/>
    <d v="2022-09-15T00:00:00"/>
    <n v="0"/>
    <n v="1"/>
    <n v="8"/>
    <n v="30"/>
    <n v="2"/>
    <n v="23.41"/>
    <n v="26.09253"/>
    <n v="8656265"/>
    <n v="427644"/>
    <n v="6422804"/>
    <n v="71009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14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959"/>
    <d v="2020-11-25T00:00:00"/>
    <d v="2024-06-15T00:00:00"/>
    <n v="0"/>
    <n v="1"/>
    <n v="3"/>
    <n v="30"/>
    <n v="2"/>
    <n v="17.420000000000002"/>
    <n v="18.880393000000002"/>
    <n v="19900000"/>
    <n v="636165"/>
    <n v="18842201"/>
    <n v="1367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9702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9945"/>
    <d v="2020-07-01T00:00:00"/>
    <d v="2023-03-30T00:00:00"/>
    <n v="0"/>
    <n v="1"/>
    <n v="8"/>
    <n v="30"/>
    <n v="2"/>
    <n v="17.47"/>
    <n v="18.938995999999999"/>
    <n v="5000000"/>
    <n v="196576"/>
    <n v="3887654"/>
    <n v="45288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318000"/>
    <s v="LINEA CONSUMO"/>
    <n v="0"/>
    <n v="0"/>
    <m/>
    <m/>
    <n v="1"/>
    <n v="1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8418"/>
    <d v="2020-07-01T00:00:00"/>
    <d v="2022-01-15T00:00:00"/>
    <n v="0"/>
    <n v="1"/>
    <n v="8"/>
    <n v="30"/>
    <n v="2"/>
    <n v="17.52"/>
    <n v="18.997626"/>
    <n v="3101736"/>
    <n v="197200"/>
    <n v="1688357"/>
    <n v="115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1054"/>
    <d v="2020-12-11T00:00:00"/>
    <d v="2022-02-28T00:00:00"/>
    <n v="0"/>
    <n v="1"/>
    <n v="8"/>
    <n v="30"/>
    <n v="2"/>
    <n v="23.42"/>
    <n v="26.104899"/>
    <n v="1000000"/>
    <n v="82321"/>
    <n v="431828"/>
    <n v="18819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62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870"/>
    <d v="2020-07-01T00:00:00"/>
    <d v="2022-09-15T00:00:00"/>
    <n v="0"/>
    <n v="1"/>
    <n v="8"/>
    <n v="30"/>
    <n v="2"/>
    <n v="17.39"/>
    <n v="18.845244000000001"/>
    <n v="11579503"/>
    <n v="537707"/>
    <n v="8465775"/>
    <n v="60799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1212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3"/>
    <n v="19867"/>
    <d v="2020-01-31T00:00:00"/>
    <d v="2023-02-15T00:00:00"/>
    <n v="0"/>
    <n v="1"/>
    <n v="13"/>
    <n v="30"/>
    <n v="2"/>
    <n v="13.38"/>
    <n v="14.231804"/>
    <n v="6000000"/>
    <n v="203264"/>
    <n v="4087839"/>
    <n v="2582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d v="2020-01-31T00:00:00"/>
    <s v="A"/>
    <n v="26915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19824"/>
    <d v="2020-07-01T00:00:00"/>
    <d v="2023-07-15T00:00:00"/>
    <n v="0"/>
    <n v="1"/>
    <n v="15"/>
    <n v="30"/>
    <n v="2"/>
    <n v="20.98"/>
    <n v="23.119727999999999"/>
    <n v="20000000"/>
    <n v="753296"/>
    <n v="13011068"/>
    <n v="53081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d v="2020-07-01T00:00:00"/>
    <s v="A"/>
    <n v="1478000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262"/>
    <d v="2020-07-01T00:00:00"/>
    <d v="2025-01-01T00:00:00"/>
    <n v="0"/>
    <n v="1"/>
    <n v="8"/>
    <n v="30"/>
    <n v="2"/>
    <n v="17.34"/>
    <n v="18.786684000000001"/>
    <n v="18682927"/>
    <n v="500715"/>
    <n v="16740846"/>
    <n v="23317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35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3"/>
    <n v="20000"/>
    <d v="2020-02-28T00:00:00"/>
    <d v="2023-03-15T00:00:00"/>
    <n v="0"/>
    <n v="1"/>
    <n v="12"/>
    <n v="30"/>
    <n v="2"/>
    <n v="21.07"/>
    <n v="23.228676"/>
    <n v="6000000"/>
    <n v="226266"/>
    <n v="4394038"/>
    <n v="3600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02-28T00:00:00"/>
    <s v="A"/>
    <n v="1650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644"/>
    <d v="2020-09-30T00:00:00"/>
    <d v="2022-09-30T00:00:00"/>
    <n v="0"/>
    <n v="1"/>
    <n v="6"/>
    <n v="30"/>
    <n v="2"/>
    <n v="11.42"/>
    <n v="12.037115999999999"/>
    <n v="1365000"/>
    <n v="63886"/>
    <n v="1049432"/>
    <n v="166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58265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5314"/>
    <d v="2017-06-29T00:00:00"/>
    <d v="2021-06-29T00:00:00"/>
    <n v="0"/>
    <n v="1"/>
    <n v="45"/>
    <n v="30"/>
    <n v="2"/>
    <n v="18.000001000000001"/>
    <n v="19.561817999999999"/>
    <n v="29900000"/>
    <n v="878312"/>
    <n v="2532335"/>
    <n v="126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6214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52"/>
    <d v="2020-06-23T00:00:00"/>
    <d v="2021-07-15T00:00:00"/>
    <n v="0"/>
    <n v="1"/>
    <n v="8"/>
    <n v="30"/>
    <n v="2"/>
    <n v="23.42"/>
    <n v="26.104899"/>
    <n v="1000000"/>
    <n v="94279"/>
    <n v="348244"/>
    <n v="454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60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130"/>
    <d v="2020-07-01T00:00:00"/>
    <d v="2023-04-01T00:00:00"/>
    <n v="0"/>
    <n v="1"/>
    <n v="8"/>
    <n v="30"/>
    <n v="2"/>
    <n v="21.05"/>
    <n v="23.204457999999999"/>
    <n v="15780599"/>
    <n v="633957"/>
    <n v="12741782"/>
    <n v="21600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8624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3"/>
    <n v="19871"/>
    <d v="2020-01-31T00:00:00"/>
    <d v="2023-02-05T00:00:00"/>
    <n v="0"/>
    <n v="1"/>
    <n v="13"/>
    <n v="30"/>
    <n v="2"/>
    <n v="20.98"/>
    <n v="23.119727999999999"/>
    <n v="6000000"/>
    <n v="225989"/>
    <n v="4249649"/>
    <n v="6188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d v="2020-01-31T00:00:00"/>
    <s v="A"/>
    <n v="1139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018"/>
    <d v="2020-12-01T00:00:00"/>
    <d v="2023-12-08T00:00:00"/>
    <n v="0"/>
    <n v="1"/>
    <n v="3"/>
    <n v="30"/>
    <n v="2"/>
    <n v="21.02"/>
    <n v="23.168139"/>
    <n v="8000000"/>
    <n v="301483"/>
    <n v="7507422"/>
    <n v="95946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359647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7310"/>
    <d v="2020-07-01T00:00:00"/>
    <d v="2025-08-15T00:00:00"/>
    <n v="0"/>
    <n v="1"/>
    <n v="8"/>
    <n v="30"/>
    <n v="2"/>
    <n v="20.05"/>
    <n v="21.999092000000001"/>
    <n v="19748215"/>
    <n v="518749"/>
    <n v="18143228"/>
    <n v="15157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727668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3"/>
    <n v="20660"/>
    <d v="2020-09-30T00:00:00"/>
    <d v="2024-10-30T00:00:00"/>
    <n v="0"/>
    <n v="1"/>
    <n v="5"/>
    <n v="30"/>
    <n v="2"/>
    <n v="21.02"/>
    <n v="23.168139"/>
    <n v="7550000"/>
    <n v="230819"/>
    <n v="7039588"/>
    <n v="122361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d v="2020-09-30T00:00:00"/>
    <s v="A"/>
    <n v="4605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379"/>
    <d v="2021-02-26T00:00:00"/>
    <d v="2024-06-28T00:00:00"/>
    <n v="0"/>
    <n v="1"/>
    <n v="1"/>
    <n v="30"/>
    <n v="2"/>
    <n v="22.619997999999999"/>
    <n v="25.118919999999999"/>
    <n v="10000000"/>
    <n v="358225"/>
    <n v="9805108"/>
    <n v="2464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6015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1310"/>
    <d v="2021-02-15T00:00:00"/>
    <d v="2025-02-28T00:00:00"/>
    <n v="0"/>
    <n v="1"/>
    <n v="1"/>
    <n v="30"/>
    <n v="2"/>
    <n v="17.420000000000002"/>
    <n v="18.880393000000002"/>
    <n v="19900000"/>
    <n v="578549"/>
    <n v="1961027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d v="2021-02-15T00:00:00"/>
    <s v="A"/>
    <n v="21042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3"/>
    <n v="21418"/>
    <d v="2021-03-05T00:00:00"/>
    <d v="2027-03-05T00:00:00"/>
    <n v="0"/>
    <n v="1"/>
    <n v="0"/>
    <n v="30"/>
    <n v="2"/>
    <n v="21.02"/>
    <n v="23.168139"/>
    <n v="19900000"/>
    <n v="488500"/>
    <n v="19900000"/>
    <n v="2904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d v="2021-03-05T00:00:00"/>
    <s v="A"/>
    <n v="21162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9524"/>
    <d v="2020-07-01T00:00:00"/>
    <d v="2024-05-06T00:00:00"/>
    <n v="0"/>
    <n v="1"/>
    <n v="7"/>
    <n v="30"/>
    <n v="2"/>
    <n v="20.88"/>
    <n v="22.998778999999999"/>
    <n v="19357977"/>
    <n v="614934"/>
    <n v="17306624"/>
    <n v="54353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32346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9938"/>
    <d v="2020-02-19T00:00:00"/>
    <d v="2022-03-15T00:00:00"/>
    <n v="0"/>
    <n v="1"/>
    <n v="13"/>
    <n v="30"/>
    <n v="2"/>
    <n v="23.432207999999999"/>
    <n v="26.12"/>
    <n v="6000000"/>
    <n v="315642"/>
    <n v="2928229"/>
    <n v="3812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590"/>
    <d v="2020-07-01T00:00:00"/>
    <d v="2021-12-15T00:00:00"/>
    <n v="0"/>
    <n v="1"/>
    <n v="9"/>
    <n v="30"/>
    <n v="2"/>
    <n v="19.97"/>
    <n v="21.903130999999998"/>
    <n v="6942608"/>
    <n v="472244"/>
    <n v="343426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1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398"/>
    <d v="2020-07-30T00:00:00"/>
    <d v="2024-07-30T00:00:00"/>
    <n v="0"/>
    <n v="1"/>
    <n v="7"/>
    <n v="30"/>
    <n v="2"/>
    <n v="21.02"/>
    <n v="23.168139"/>
    <n v="6000000"/>
    <n v="185859"/>
    <n v="5404097"/>
    <n v="94624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453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391"/>
    <d v="2021-02-26T00:00:00"/>
    <d v="2028-02-28T00:00:00"/>
    <n v="0"/>
    <n v="1"/>
    <n v="0"/>
    <n v="30"/>
    <n v="2"/>
    <n v="21.02"/>
    <n v="23.168139"/>
    <n v="19900000"/>
    <n v="454206"/>
    <n v="19900000"/>
    <n v="348570"/>
    <n v="0"/>
    <n v="0"/>
    <m/>
    <n v="0"/>
    <n v="0"/>
    <n v="0"/>
    <m/>
    <m/>
    <d v="2021-02-28T00:00:00"/>
    <n v="1"/>
    <s v="O"/>
    <n v="1"/>
    <n v="30"/>
    <n v="0"/>
    <m/>
    <m/>
    <m/>
    <m/>
    <m/>
    <m/>
    <n v="1"/>
    <n v="1"/>
    <m/>
    <m/>
    <n v="20772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8897"/>
    <d v="2019-07-04T00:00:00"/>
    <d v="2022-04-15T00:00:00"/>
    <n v="0"/>
    <n v="1"/>
    <n v="26"/>
    <n v="30"/>
    <n v="2"/>
    <n v="23.42"/>
    <n v="26.104899"/>
    <n v="7500000"/>
    <n v="310399"/>
    <n v="1853931"/>
    <n v="13266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699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345"/>
    <d v="2020-07-01T00:00:00"/>
    <d v="2022-02-15T00:00:00"/>
    <n v="0"/>
    <n v="1"/>
    <n v="9"/>
    <n v="30"/>
    <n v="2"/>
    <n v="13.34"/>
    <n v="14.186623000000001"/>
    <n v="6408393"/>
    <n v="376021"/>
    <n v="3487844"/>
    <n v="1938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56583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1205"/>
    <n v="3"/>
    <n v="20505"/>
    <d v="2020-08-25T00:00:00"/>
    <d v="2026-09-05T00:00:00"/>
    <n v="0"/>
    <n v="1"/>
    <n v="6"/>
    <n v="30"/>
    <n v="2"/>
    <n v="21.02"/>
    <n v="23.168139"/>
    <n v="54000000"/>
    <n v="1325577"/>
    <n v="51617159"/>
    <n v="753475"/>
    <n v="0"/>
    <n v="54000000"/>
    <m/>
    <n v="0"/>
    <n v="0"/>
    <n v="0"/>
    <m/>
    <m/>
    <d v="2021-03-05T00:00:00"/>
    <n v="1"/>
    <s v="O"/>
    <n v="1"/>
    <n v="30"/>
    <n v="0"/>
    <m/>
    <m/>
    <m/>
    <m/>
    <m/>
    <m/>
    <n v="1"/>
    <n v="1"/>
    <d v="2020-08-25T00:00:00"/>
    <s v="A"/>
    <n v="2317292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1399"/>
    <d v="2021-02-26T00:00:00"/>
    <d v="2025-03-10T00:00:00"/>
    <n v="0"/>
    <n v="1"/>
    <n v="0"/>
    <n v="30"/>
    <n v="2"/>
    <n v="17.420000000000002"/>
    <n v="18.880393000000002"/>
    <n v="29900000"/>
    <n v="869277"/>
    <n v="29900000"/>
    <n v="28936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342325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16168"/>
    <d v="2017-12-22T00:00:00"/>
    <d v="2022-01-18T00:00:00"/>
    <n v="0"/>
    <n v="1"/>
    <n v="38"/>
    <n v="30"/>
    <n v="2"/>
    <n v="23.2"/>
    <n v="25.833048000000002"/>
    <n v="29900000"/>
    <n v="961618"/>
    <n v="8652814"/>
    <n v="7806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13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100"/>
    <d v="2020-04-30T00:00:00"/>
    <d v="2023-07-15T00:00:00"/>
    <n v="0"/>
    <n v="1"/>
    <n v="10"/>
    <n v="30"/>
    <n v="2"/>
    <n v="20.91"/>
    <n v="23.035052"/>
    <n v="8000000"/>
    <n v="289627"/>
    <n v="6374288"/>
    <n v="53985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d v="2020-04-30T00:00:00"/>
    <s v="A"/>
    <n v="1739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2"/>
    <n v="18000"/>
    <d v="2020-07-01T00:00:00"/>
    <d v="2021-07-30T00:00:00"/>
    <n v="0"/>
    <n v="1"/>
    <n v="8"/>
    <n v="30"/>
    <n v="2"/>
    <n v="20.92"/>
    <n v="23.047146000000001"/>
    <n v="697257"/>
    <n v="64897"/>
    <n v="233976"/>
    <n v="408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d v="2020-07-01T00:00:00"/>
    <s v="D"/>
    <n v="44945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1"/>
  </r>
  <r>
    <s v="C"/>
    <s v="*"/>
    <n v="144205"/>
    <n v="4"/>
    <n v="20250"/>
    <d v="2020-06-19T00:00:00"/>
    <d v="2023-10-30T00:00:00"/>
    <n v="30"/>
    <n v="1"/>
    <n v="7"/>
    <n v="30"/>
    <n v="2"/>
    <n v="19.320074000000002"/>
    <n v="21.126100000000001"/>
    <n v="3000000"/>
    <n v="102306"/>
    <n v="2603201"/>
    <n v="84703"/>
    <n v="0"/>
    <n v="0"/>
    <m/>
    <n v="0"/>
    <n v="0"/>
    <n v="0"/>
    <m/>
    <m/>
    <d v="2021-03-27T00:00:00"/>
    <n v="1"/>
    <s v="O"/>
    <n v="1"/>
    <n v="30"/>
    <n v="121773"/>
    <m/>
    <m/>
    <m/>
    <m/>
    <m/>
    <m/>
    <n v="1"/>
    <n v="1"/>
    <m/>
    <m/>
    <n v="500055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726"/>
    <d v="2020-07-01T00:00:00"/>
    <d v="2022-11-01T00:00:00"/>
    <n v="0"/>
    <n v="1"/>
    <n v="8"/>
    <n v="30"/>
    <n v="2"/>
    <n v="17.37"/>
    <n v="18.821816999999999"/>
    <n v="7962252"/>
    <n v="347901"/>
    <n v="5914668"/>
    <n v="11416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5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454"/>
    <d v="2019-10-30T00:00:00"/>
    <d v="2022-11-10T00:00:00"/>
    <n v="0"/>
    <n v="1"/>
    <n v="16"/>
    <n v="30"/>
    <n v="2"/>
    <n v="20.93"/>
    <n v="23.059239999999999"/>
    <n v="7000000"/>
    <n v="263474"/>
    <n v="4402912"/>
    <n v="512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34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050"/>
    <d v="2020-12-11T00:00:00"/>
    <d v="2022-12-30T00:00:00"/>
    <n v="0"/>
    <n v="1"/>
    <n v="3"/>
    <n v="30"/>
    <n v="2"/>
    <n v="23.42"/>
    <n v="26.104899"/>
    <n v="7000000"/>
    <n v="368074"/>
    <n v="6284002"/>
    <n v="4088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5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19931"/>
    <d v="2020-07-01T00:00:00"/>
    <d v="2023-05-15T00:00:00"/>
    <n v="0"/>
    <n v="1"/>
    <n v="8"/>
    <n v="30"/>
    <n v="2"/>
    <n v="21.07"/>
    <n v="23.228676"/>
    <n v="3837363"/>
    <n v="150844"/>
    <n v="3127124"/>
    <n v="2696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07-01T00:00:00"/>
    <s v="A"/>
    <n v="12285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719"/>
    <d v="2020-10-15T00:00:00"/>
    <d v="2024-07-15T00:00:00"/>
    <n v="0"/>
    <n v="1"/>
    <n v="3"/>
    <n v="30"/>
    <n v="2"/>
    <n v="21.05"/>
    <n v="23.204457999999999"/>
    <n v="22875284"/>
    <n v="739325"/>
    <n v="21843228"/>
    <n v="19061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14531"/>
    <s v="LINEA CONSUMO"/>
    <n v="0"/>
    <n v="0"/>
    <m/>
    <m/>
    <n v="5"/>
    <m/>
    <m/>
    <m/>
    <m/>
    <n v="1"/>
    <n v="7"/>
    <n v="1"/>
    <d v="2021-03-31T00:00:00"/>
    <x v="0"/>
    <s v="Consumo"/>
    <x v="5"/>
    <x v="0"/>
    <x v="0"/>
  </r>
  <r>
    <s v="C"/>
    <s v="*"/>
    <n v="144205"/>
    <n v="4"/>
    <n v="20720"/>
    <d v="2020-10-15T00:00:00"/>
    <d v="2021-04-15T00:00:00"/>
    <n v="0"/>
    <n v="1"/>
    <n v="3"/>
    <n v="30"/>
    <n v="2"/>
    <n v="19.252859999999998"/>
    <n v="21.045999999999999"/>
    <n v="4386026"/>
    <n v="772598"/>
    <n v="2245361"/>
    <n v="17731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83729"/>
    <s v="LINEA CONSUMO"/>
    <n v="0"/>
    <n v="0"/>
    <m/>
    <m/>
    <n v="5"/>
    <m/>
    <m/>
    <m/>
    <m/>
    <n v="1"/>
    <n v="7"/>
    <n v="1"/>
    <d v="2021-03-31T00:00:00"/>
    <x v="0"/>
    <s v="Consumo"/>
    <x v="1"/>
    <x v="0"/>
    <x v="0"/>
  </r>
  <r>
    <s v="C"/>
    <s v="*"/>
    <n v="144205"/>
    <n v="4"/>
    <n v="550003044"/>
    <d v="2020-07-01T00:00:00"/>
    <d v="2021-04-17T00:00:00"/>
    <n v="0"/>
    <n v="1"/>
    <n v="8"/>
    <n v="30"/>
    <n v="2"/>
    <n v="23.432207999999999"/>
    <n v="26.12"/>
    <n v="162029"/>
    <n v="19880"/>
    <n v="19463"/>
    <n v="18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726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56"/>
    <d v="2020-07-01T00:00:00"/>
    <d v="2021-05-17T00:00:00"/>
    <n v="0"/>
    <n v="1"/>
    <n v="8"/>
    <n v="30"/>
    <n v="2"/>
    <n v="23.432207999999999"/>
    <n v="26.12"/>
    <n v="200307"/>
    <n v="22298"/>
    <n v="43247"/>
    <n v="39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13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62"/>
    <d v="2020-07-01T00:00:00"/>
    <d v="2021-05-17T00:00:00"/>
    <n v="0"/>
    <n v="1"/>
    <n v="8"/>
    <n v="30"/>
    <n v="2"/>
    <n v="23.432207999999999"/>
    <n v="26.12"/>
    <n v="339601"/>
    <n v="37868"/>
    <n v="73415"/>
    <n v="6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38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63"/>
    <d v="2020-07-01T00:00:00"/>
    <d v="2021-05-17T00:00:00"/>
    <n v="0"/>
    <n v="1"/>
    <n v="8"/>
    <n v="30"/>
    <n v="2"/>
    <n v="23.432207999999999"/>
    <n v="26.12"/>
    <n v="84900"/>
    <n v="9467"/>
    <n v="18352"/>
    <n v="16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84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64"/>
    <d v="2020-07-01T00:00:00"/>
    <d v="2021-05-17T00:00:00"/>
    <n v="0"/>
    <n v="1"/>
    <n v="8"/>
    <n v="30"/>
    <n v="2"/>
    <n v="23.432207999999999"/>
    <n v="26.12"/>
    <n v="7640"/>
    <n v="852"/>
    <n v="1651"/>
    <n v="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2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84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85"/>
    <d v="2020-07-01T00:00:00"/>
    <d v="2021-06-17T00:00:00"/>
    <n v="0"/>
    <n v="1"/>
    <n v="8"/>
    <n v="30"/>
    <n v="2"/>
    <n v="23.432207999999999"/>
    <n v="26.12"/>
    <n v="295966"/>
    <n v="30294"/>
    <n v="87240"/>
    <n v="79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3253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89"/>
    <d v="2020-07-01T00:00:00"/>
    <d v="2021-06-17T00:00:00"/>
    <n v="0"/>
    <n v="1"/>
    <n v="8"/>
    <n v="30"/>
    <n v="2"/>
    <n v="23.432207999999999"/>
    <n v="26.12"/>
    <n v="369957"/>
    <n v="37868"/>
    <n v="109045"/>
    <n v="99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066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90"/>
    <d v="2020-07-01T00:00:00"/>
    <d v="2021-06-17T00:00:00"/>
    <n v="0"/>
    <n v="1"/>
    <n v="8"/>
    <n v="30"/>
    <n v="2"/>
    <n v="23.432207999999999"/>
    <n v="26.12"/>
    <n v="90370"/>
    <n v="9250"/>
    <n v="26637"/>
    <n v="2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93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95"/>
    <d v="2020-07-01T00:00:00"/>
    <d v="2021-06-17T00:00:00"/>
    <n v="0"/>
    <n v="1"/>
    <n v="8"/>
    <n v="30"/>
    <n v="2"/>
    <n v="23.432207999999999"/>
    <n v="26.12"/>
    <n v="510183"/>
    <n v="52221"/>
    <n v="150378"/>
    <n v="137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608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96"/>
    <d v="2020-07-01T00:00:00"/>
    <d v="2021-06-17T00:00:00"/>
    <n v="0"/>
    <n v="1"/>
    <n v="8"/>
    <n v="30"/>
    <n v="2"/>
    <n v="23.432207999999999"/>
    <n v="26.12"/>
    <n v="59521"/>
    <n v="6092"/>
    <n v="17548"/>
    <n v="15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654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097"/>
    <d v="2020-07-01T00:00:00"/>
    <d v="2021-06-17T00:00:00"/>
    <n v="0"/>
    <n v="1"/>
    <n v="8"/>
    <n v="30"/>
    <n v="2"/>
    <n v="23.432207999999999"/>
    <n v="26.12"/>
    <n v="192485"/>
    <n v="19659"/>
    <n v="56657"/>
    <n v="51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113"/>
    <s v="LINEA CONSUMO"/>
    <n v="0"/>
    <n v="0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05"/>
    <n v="4"/>
    <n v="550003107"/>
    <d v="2020-07-01T00:00:00"/>
    <d v="2021-08-17T00:00:00"/>
    <n v="0"/>
    <n v="1"/>
    <n v="7"/>
    <n v="30"/>
    <n v="2"/>
    <n v="23.432207999999999"/>
    <n v="26.12"/>
    <n v="100000"/>
    <n v="9474"/>
    <n v="44580"/>
    <n v="4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662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0"/>
    <d v="2021-01-07T00:00:00"/>
    <d v="2022-09-17T00:00:00"/>
    <n v="0"/>
    <n v="1"/>
    <n v="2"/>
    <n v="30"/>
    <n v="2"/>
    <n v="23.02"/>
    <n v="25.611024"/>
    <n v="2533000"/>
    <n v="153692"/>
    <n v="2319229"/>
    <n v="2076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86484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1"/>
    <d v="2021-01-07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2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3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4"/>
    <d v="2021-01-09T00:00:00"/>
    <d v="2022-01-17T00:00:00"/>
    <n v="0"/>
    <n v="1"/>
    <n v="2"/>
    <n v="30"/>
    <n v="2"/>
    <n v="23.02"/>
    <n v="25.611024"/>
    <n v="600000"/>
    <n v="56452"/>
    <n v="508899"/>
    <n v="455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77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5"/>
    <d v="2021-01-10T00:00:00"/>
    <d v="2022-01-17T00:00:00"/>
    <n v="0"/>
    <n v="1"/>
    <n v="2"/>
    <n v="30"/>
    <n v="2"/>
    <n v="23.02"/>
    <n v="25.611024"/>
    <n v="180000"/>
    <n v="16935"/>
    <n v="148029"/>
    <n v="133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5520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56"/>
    <d v="2021-01-11T00:00:00"/>
    <d v="2022-01-17T00:00:00"/>
    <n v="0"/>
    <n v="1"/>
    <n v="3"/>
    <n v="30"/>
    <n v="2"/>
    <n v="23.02"/>
    <n v="25.611024"/>
    <n v="16020"/>
    <n v="1507"/>
    <n v="12081"/>
    <n v="11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451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2"/>
    <d v="2021-03-09T00:00:00"/>
    <d v="2022-03-17T00:00:00"/>
    <n v="0"/>
    <n v="1"/>
    <n v="1"/>
    <n v="30"/>
    <n v="2"/>
    <n v="23.02"/>
    <n v="25.611024"/>
    <n v="282000"/>
    <n v="26532"/>
    <n v="255468"/>
    <n v="211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526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3"/>
    <d v="2021-03-10T00:00:00"/>
    <d v="2022-03-17T00:00:00"/>
    <n v="0"/>
    <n v="1"/>
    <n v="1"/>
    <n v="30"/>
    <n v="2"/>
    <n v="23.02"/>
    <n v="25.611024"/>
    <n v="600000"/>
    <n v="56452"/>
    <n v="546234"/>
    <n v="4537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0369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4"/>
    <d v="2021-03-10T00:00:00"/>
    <d v="2022-03-17T00:00:00"/>
    <n v="0"/>
    <n v="1"/>
    <n v="1"/>
    <n v="30"/>
    <n v="2"/>
    <n v="23.02"/>
    <n v="25.611024"/>
    <n v="270000"/>
    <n v="25403"/>
    <n v="245806"/>
    <n v="2041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66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198"/>
    <d v="2021-03-16T00:00:00"/>
    <d v="2022-03-17T00:00:00"/>
    <n v="0"/>
    <n v="1"/>
    <n v="0"/>
    <n v="30"/>
    <n v="2"/>
    <n v="23.02"/>
    <n v="25.611024"/>
    <n v="520000"/>
    <n v="48925"/>
    <n v="520000"/>
    <n v="4329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9391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550003203"/>
    <d v="2021-03-26T00:00:00"/>
    <d v="2022-04-17T00:00:00"/>
    <n v="0"/>
    <n v="1"/>
    <n v="0"/>
    <n v="30"/>
    <n v="2"/>
    <n v="23.02"/>
    <n v="25.611024"/>
    <n v="174000"/>
    <n v="16371"/>
    <n v="174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6488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18098"/>
    <d v="2019-01-22T00:00:00"/>
    <d v="2021-09-10T00:00:00"/>
    <n v="20"/>
    <n v="1"/>
    <n v="24"/>
    <n v="30"/>
    <n v="2"/>
    <n v="21.05"/>
    <n v="23.204457999999999"/>
    <n v="10000000"/>
    <n v="420952"/>
    <n v="2379765"/>
    <n v="27810"/>
    <n v="0"/>
    <n v="0"/>
    <m/>
    <n v="0"/>
    <n v="0"/>
    <n v="0"/>
    <m/>
    <m/>
    <d v="2021-03-20T00:00:00"/>
    <n v="1"/>
    <s v="O"/>
    <n v="1"/>
    <n v="30"/>
    <n v="2144"/>
    <m/>
    <m/>
    <m/>
    <m/>
    <m/>
    <m/>
    <n v="1"/>
    <n v="1"/>
    <m/>
    <m/>
    <n v="194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6347"/>
    <d v="2018-01-31T00:00:00"/>
    <d v="2021-12-25T00:00:00"/>
    <n v="0"/>
    <n v="1"/>
    <n v="42"/>
    <n v="30"/>
    <n v="2"/>
    <n v="20.8"/>
    <n v="22.902097999999999"/>
    <n v="20000000"/>
    <n v="634476"/>
    <n v="2025453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032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267"/>
    <d v="2020-07-01T00:00:00"/>
    <d v="2022-11-15T00:00:00"/>
    <n v="0"/>
    <n v="1"/>
    <n v="8"/>
    <n v="30"/>
    <n v="2"/>
    <n v="21.03"/>
    <n v="23.180243999999998"/>
    <n v="8450060"/>
    <n v="384448"/>
    <n v="6438693"/>
    <n v="564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5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3"/>
    <n v="19925"/>
    <d v="2020-07-01T00:00:00"/>
    <d v="2023-06-10T00:00:00"/>
    <n v="0"/>
    <n v="1"/>
    <n v="8"/>
    <n v="30"/>
    <n v="2"/>
    <n v="21.07"/>
    <n v="23.228676"/>
    <n v="6858931"/>
    <n v="263977"/>
    <n v="5636139"/>
    <n v="23093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d v="2020-07-01T00:00:00"/>
    <s v="A"/>
    <n v="781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450"/>
    <d v="2020-08-13T00:00:00"/>
    <d v="2022-08-30T00:00:00"/>
    <n v="0"/>
    <n v="1"/>
    <n v="7"/>
    <n v="30"/>
    <n v="2"/>
    <n v="21.02"/>
    <n v="23.168139"/>
    <n v="2000000"/>
    <n v="102791"/>
    <n v="1498316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2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363"/>
    <d v="2020-07-01T00:00:00"/>
    <d v="2023-06-10T00:00:00"/>
    <n v="0"/>
    <n v="1"/>
    <n v="8"/>
    <n v="30"/>
    <n v="2"/>
    <n v="23.33"/>
    <n v="25.993621999999998"/>
    <n v="17805500"/>
    <n v="706038"/>
    <n v="14722840"/>
    <n v="18709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772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9525"/>
    <d v="2019-11-19T00:00:00"/>
    <d v="2021-12-15T00:00:00"/>
    <n v="0"/>
    <n v="1"/>
    <n v="15"/>
    <n v="30"/>
    <n v="2"/>
    <n v="20.88"/>
    <n v="22.998778999999999"/>
    <n v="4500000"/>
    <n v="230970"/>
    <n v="1898030"/>
    <n v="1651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49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290"/>
    <d v="2020-06-30T00:00:00"/>
    <d v="2022-12-30T00:00:00"/>
    <n v="0"/>
    <n v="1"/>
    <n v="8"/>
    <n v="30"/>
    <n v="2"/>
    <n v="21.02"/>
    <n v="23.168139"/>
    <n v="5000000"/>
    <n v="215699"/>
    <n v="3909987"/>
    <n v="61511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d v="2020-06-30T00:00:00"/>
    <s v="A"/>
    <n v="134109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36"/>
    <d v="2020-07-23T00:00:00"/>
    <d v="2022-08-15T00:00:00"/>
    <n v="15"/>
    <n v="1"/>
    <n v="6"/>
    <n v="30"/>
    <n v="2"/>
    <n v="11.42"/>
    <n v="12.037115999999999"/>
    <n v="1590000"/>
    <n v="74417"/>
    <n v="1225716"/>
    <n v="16591"/>
    <n v="0"/>
    <n v="0"/>
    <m/>
    <n v="0"/>
    <n v="0"/>
    <n v="0"/>
    <m/>
    <m/>
    <d v="2021-03-06T00:00:00"/>
    <n v="1"/>
    <s v="O"/>
    <n v="1"/>
    <n v="30"/>
    <n v="62750"/>
    <m/>
    <m/>
    <m/>
    <m/>
    <m/>
    <m/>
    <n v="1"/>
    <n v="1"/>
    <m/>
    <m/>
    <n v="42041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45"/>
    <d v="2020-07-01T00:00:00"/>
    <d v="2025-02-10T00:00:00"/>
    <n v="0"/>
    <n v="1"/>
    <n v="32"/>
    <n v="30"/>
    <n v="2"/>
    <n v="20.93"/>
    <n v="23.059239999999999"/>
    <n v="18913742"/>
    <n v="537579"/>
    <n v="9999693"/>
    <n v="464821"/>
    <n v="0"/>
    <n v="0"/>
    <m/>
    <n v="0"/>
    <n v="0"/>
    <n v="0"/>
    <m/>
    <m/>
    <d v="2021-01-23T00:00:00"/>
    <n v="1"/>
    <s v="O"/>
    <n v="1"/>
    <n v="30"/>
    <n v="0"/>
    <m/>
    <m/>
    <m/>
    <m/>
    <m/>
    <m/>
    <n v="1"/>
    <n v="1"/>
    <m/>
    <m/>
    <n v="12382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325"/>
    <d v="2020-07-01T00:00:00"/>
    <d v="2022-08-15T00:00:00"/>
    <n v="0"/>
    <n v="1"/>
    <n v="8"/>
    <n v="30"/>
    <n v="2"/>
    <n v="20.94"/>
    <n v="23.071335999999999"/>
    <n v="8152623"/>
    <n v="405185"/>
    <n v="5908147"/>
    <n v="515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7796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078"/>
    <d v="2020-07-01T00:00:00"/>
    <d v="2022-02-12T00:00:00"/>
    <n v="0"/>
    <n v="1"/>
    <n v="15"/>
    <n v="30"/>
    <n v="2"/>
    <n v="23.41"/>
    <n v="26.09253"/>
    <n v="4464650"/>
    <n v="283474"/>
    <n v="989940"/>
    <n v="966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69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835"/>
    <d v="2020-01-28T00:00:00"/>
    <d v="2023-06-10T00:00:00"/>
    <n v="0"/>
    <n v="1"/>
    <n v="13"/>
    <n v="30"/>
    <n v="2"/>
    <n v="13.38"/>
    <n v="14.231804"/>
    <n v="8250000"/>
    <n v="256780"/>
    <n v="5930115"/>
    <n v="6171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3343098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052"/>
    <d v="2020-12-11T00:00:00"/>
    <d v="2024-03-30T00:00:00"/>
    <n v="0"/>
    <n v="1"/>
    <n v="2"/>
    <n v="30"/>
    <n v="2"/>
    <n v="21.02"/>
    <n v="23.168139"/>
    <n v="12000000"/>
    <n v="427253"/>
    <n v="11562092"/>
    <n v="201048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423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1453"/>
    <d v="2021-03-18T00:00:00"/>
    <d v="2022-07-30T00:00:00"/>
    <n v="0"/>
    <n v="1"/>
    <n v="0"/>
    <n v="30"/>
    <n v="2"/>
    <n v="11.420004"/>
    <n v="12.03712"/>
    <n v="1600000"/>
    <n v="108281"/>
    <n v="16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79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73"/>
    <d v="2020-10-21T00:00:00"/>
    <d v="2023-03-21T00:00:00"/>
    <n v="9"/>
    <n v="1"/>
    <n v="2"/>
    <n v="30"/>
    <n v="2"/>
    <n v="20.98"/>
    <n v="23.119727999999999"/>
    <n v="3404402"/>
    <n v="150659"/>
    <n v="3220531"/>
    <n v="72406"/>
    <n v="0"/>
    <n v="0"/>
    <m/>
    <n v="0"/>
    <n v="0"/>
    <n v="0"/>
    <m/>
    <m/>
    <d v="2021-03-11T00:00:00"/>
    <n v="1"/>
    <s v="O"/>
    <n v="1"/>
    <n v="30"/>
    <n v="288043"/>
    <m/>
    <m/>
    <m/>
    <m/>
    <m/>
    <m/>
    <n v="1"/>
    <n v="1"/>
    <m/>
    <m/>
    <n v="1227000"/>
    <s v="LINEA CONSUMO"/>
    <n v="0"/>
    <n v="0"/>
    <m/>
    <m/>
    <n v="5"/>
    <m/>
    <m/>
    <m/>
    <m/>
    <n v="1"/>
    <n v="7"/>
    <n v="1"/>
    <d v="2021-03-31T00:00:00"/>
    <x v="0"/>
    <s v="Consumo"/>
    <x v="0"/>
    <x v="0"/>
    <x v="0"/>
  </r>
  <r>
    <s v="C"/>
    <s v="*"/>
    <n v="144205"/>
    <n v="3"/>
    <n v="20061"/>
    <d v="2020-07-01T00:00:00"/>
    <d v="2024-05-09T00:00:00"/>
    <n v="0"/>
    <n v="1"/>
    <n v="8"/>
    <n v="30"/>
    <n v="2"/>
    <n v="20.92"/>
    <n v="23.047146000000001"/>
    <n v="14588302"/>
    <n v="463729"/>
    <n v="12658803"/>
    <n v="7356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d v="2020-07-01T00:00:00"/>
    <s v="A"/>
    <n v="1222000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3"/>
    <n v="21516"/>
    <d v="2021-03-31T00:00:00"/>
    <d v="2025-03-31T00:00:00"/>
    <n v="0"/>
    <n v="1"/>
    <n v="0"/>
    <n v="30"/>
    <n v="2"/>
    <n v="21.02"/>
    <n v="23.168139"/>
    <n v="19900000"/>
    <n v="616431"/>
    <n v="1990000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d v="2021-03-31T00:00:00"/>
    <s v="A"/>
    <n v="2327200"/>
    <s v="LINEA CONSUMO"/>
    <n v="1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8600"/>
    <d v="2019-04-30T00:00:00"/>
    <d v="2021-05-05T00:00:00"/>
    <n v="0"/>
    <n v="1"/>
    <n v="22"/>
    <n v="30"/>
    <n v="2"/>
    <n v="11.48"/>
    <n v="12.103723"/>
    <n v="5600000"/>
    <n v="262254"/>
    <n v="515822"/>
    <n v="360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6385111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97"/>
    <d v="2020-07-01T00:00:00"/>
    <d v="2023-03-15T00:00:00"/>
    <n v="0"/>
    <n v="1"/>
    <n v="8"/>
    <n v="30"/>
    <n v="2"/>
    <n v="20.88"/>
    <n v="22.998778999999999"/>
    <n v="9170112"/>
    <n v="376135"/>
    <n v="7327934"/>
    <n v="6375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30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290"/>
    <d v="2020-07-01T00:00:00"/>
    <d v="2022-04-05T00:00:00"/>
    <n v="25"/>
    <n v="1"/>
    <n v="7"/>
    <n v="30"/>
    <n v="2"/>
    <n v="21.03"/>
    <n v="23.180243999999998"/>
    <n v="3944632"/>
    <n v="226143"/>
    <n v="2786036"/>
    <n v="90529"/>
    <n v="0"/>
    <n v="0"/>
    <m/>
    <n v="0"/>
    <n v="0"/>
    <n v="0"/>
    <m/>
    <m/>
    <d v="2021-03-16T00:00:00"/>
    <n v="1"/>
    <s v="O"/>
    <n v="1"/>
    <n v="30"/>
    <n v="177312"/>
    <m/>
    <m/>
    <m/>
    <m/>
    <m/>
    <m/>
    <n v="1"/>
    <n v="1"/>
    <m/>
    <m/>
    <n v="545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3"/>
    <n v="20193"/>
    <d v="2020-06-09T00:00:00"/>
    <d v="2022-06-15T00:00:00"/>
    <n v="0"/>
    <n v="1"/>
    <n v="9"/>
    <n v="30"/>
    <n v="2"/>
    <n v="11.42"/>
    <n v="12.037115999999999"/>
    <n v="3000000"/>
    <n v="140409"/>
    <n v="1927791"/>
    <n v="11016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d v="2020-06-09T00:00:00"/>
    <s v="A"/>
    <n v="3336667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29"/>
    <d v="2019-11-19T00:00:00"/>
    <d v="2021-12-15T00:00:00"/>
    <n v="0"/>
    <n v="1"/>
    <n v="15"/>
    <n v="30"/>
    <n v="2"/>
    <n v="20.88"/>
    <n v="22.998778999999999"/>
    <n v="5000000"/>
    <n v="256634"/>
    <n v="2111093"/>
    <n v="13464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m/>
    <m/>
    <n v="114728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951"/>
    <d v="2020-11-24T00:00:00"/>
    <d v="2021-12-15T00:00:00"/>
    <n v="0"/>
    <n v="1"/>
    <n v="3"/>
    <n v="30"/>
    <n v="2"/>
    <n v="11.42"/>
    <n v="12.037115999999999"/>
    <n v="1400000"/>
    <n v="124009"/>
    <n v="1063039"/>
    <n v="640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57771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030"/>
    <d v="2020-03-10T00:00:00"/>
    <d v="2021-04-01T00:00:00"/>
    <n v="0"/>
    <n v="1"/>
    <n v="11"/>
    <n v="30"/>
    <n v="2"/>
    <n v="11.32"/>
    <n v="11.926185"/>
    <n v="600000"/>
    <n v="53119"/>
    <n v="52617"/>
    <n v="489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93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663"/>
    <d v="2020-09-30T00:00:00"/>
    <d v="2021-10-15T00:00:00"/>
    <n v="0"/>
    <n v="1"/>
    <n v="6"/>
    <n v="30"/>
    <n v="2"/>
    <n v="11.42"/>
    <n v="12.037115999999999"/>
    <n v="1000000"/>
    <n v="88578"/>
    <n v="500259"/>
    <n v="4611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d v="2020-09-30T00:00:00"/>
    <s v="A"/>
    <n v="2140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421"/>
    <d v="2020-07-31T00:00:00"/>
    <d v="2021-08-05T00:00:00"/>
    <n v="25"/>
    <n v="1"/>
    <n v="6"/>
    <n v="30"/>
    <n v="2"/>
    <n v="11.42"/>
    <n v="12.037115999999999"/>
    <n v="1800000"/>
    <n v="159440"/>
    <n v="925565"/>
    <n v="14772"/>
    <n v="0"/>
    <n v="0"/>
    <m/>
    <n v="0"/>
    <n v="0"/>
    <n v="0"/>
    <m/>
    <m/>
    <d v="2021-03-30T00:00:00"/>
    <n v="1"/>
    <s v="O"/>
    <n v="1"/>
    <n v="30"/>
    <n v="150629"/>
    <m/>
    <m/>
    <m/>
    <m/>
    <m/>
    <m/>
    <n v="1"/>
    <n v="1"/>
    <m/>
    <m/>
    <n v="207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625"/>
    <d v="2019-12-09T00:00:00"/>
    <d v="2023-06-09T00:00:00"/>
    <n v="0"/>
    <n v="1"/>
    <n v="15"/>
    <n v="30"/>
    <n v="2"/>
    <n v="20.95"/>
    <n v="23.083431999999998"/>
    <n v="9300000"/>
    <n v="314287"/>
    <n v="6720420"/>
    <n v="72393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29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527"/>
    <d v="2020-08-31T00:00:00"/>
    <d v="2022-08-31T00:00:00"/>
    <n v="0"/>
    <n v="1"/>
    <n v="7"/>
    <n v="30"/>
    <n v="2"/>
    <n v="21.02"/>
    <n v="23.168139"/>
    <n v="8000000"/>
    <n v="411164"/>
    <n v="5998339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d v="2020-08-31T00:00:00"/>
    <s v="A"/>
    <n v="1691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084"/>
    <d v="2020-12-23T00:00:00"/>
    <d v="2024-04-30T00:00:00"/>
    <n v="0"/>
    <n v="1"/>
    <n v="2"/>
    <n v="30"/>
    <n v="2"/>
    <n v="19.32"/>
    <n v="21.126010999999998"/>
    <n v="5000000"/>
    <n v="170510"/>
    <n v="4818531"/>
    <n v="76480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07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7360"/>
    <d v="2018-08-23T00:00:00"/>
    <d v="2021-09-15T00:00:00"/>
    <n v="0"/>
    <n v="1"/>
    <n v="30"/>
    <n v="30"/>
    <n v="2"/>
    <n v="20.05"/>
    <n v="21.999092000000001"/>
    <n v="10000000"/>
    <n v="371891"/>
    <n v="2095826"/>
    <n v="16338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516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196"/>
    <d v="2020-06-09T00:00:00"/>
    <d v="2023-10-15T00:00:00"/>
    <n v="0"/>
    <n v="1"/>
    <n v="9"/>
    <n v="30"/>
    <n v="2"/>
    <n v="19.320074000000002"/>
    <n v="21.126100000000001"/>
    <n v="5000000"/>
    <n v="170511"/>
    <n v="4132640"/>
    <n v="332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7095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72"/>
    <d v="2020-06-26T00:00:00"/>
    <d v="2022-07-05T00:00:00"/>
    <n v="0"/>
    <n v="1"/>
    <n v="9"/>
    <n v="30"/>
    <n v="2"/>
    <n v="11.42"/>
    <n v="12.037115999999999"/>
    <n v="2700000"/>
    <n v="126368"/>
    <n v="17536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306051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171"/>
    <d v="2021-01-13T00:00:00"/>
    <d v="2022-09-30T00:00:00"/>
    <n v="0"/>
    <n v="1"/>
    <n v="2"/>
    <n v="30"/>
    <n v="2"/>
    <n v="22.619997999999999"/>
    <n v="25.118919999999999"/>
    <n v="2000000"/>
    <n v="120960"/>
    <n v="1830316"/>
    <n v="115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228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146"/>
    <d v="2020-12-30T00:00:00"/>
    <d v="2022-07-15T00:00:00"/>
    <n v="0"/>
    <n v="1"/>
    <n v="2"/>
    <n v="30"/>
    <n v="2"/>
    <n v="11.42"/>
    <n v="12.037115999999999"/>
    <n v="2000000"/>
    <n v="121426"/>
    <n v="1794240"/>
    <n v="8213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203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18"/>
    <d v="2020-10-15T00:00:00"/>
    <d v="2024-10-15T00:00:00"/>
    <n v="0"/>
    <n v="1"/>
    <n v="3"/>
    <n v="30"/>
    <n v="2"/>
    <n v="21.01"/>
    <n v="23.156034999999999"/>
    <n v="3002703"/>
    <n v="92997"/>
    <n v="2879293"/>
    <n v="25189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96000"/>
    <s v="LINEA CONSUMO"/>
    <n v="0"/>
    <n v="0"/>
    <m/>
    <m/>
    <n v="5"/>
    <m/>
    <m/>
    <m/>
    <m/>
    <n v="1"/>
    <n v="7"/>
    <n v="1"/>
    <d v="2021-03-31T00:00:00"/>
    <x v="0"/>
    <s v="Consumo"/>
    <x v="0"/>
    <x v="0"/>
    <x v="0"/>
  </r>
  <r>
    <s v="C"/>
    <s v="*"/>
    <n v="144205"/>
    <n v="4"/>
    <n v="19319"/>
    <d v="2020-07-01T00:00:00"/>
    <d v="2022-09-15T00:00:00"/>
    <n v="15"/>
    <n v="1"/>
    <n v="7"/>
    <n v="30"/>
    <n v="2"/>
    <n v="20.94"/>
    <n v="23.071335999999999"/>
    <n v="8720141"/>
    <n v="420076"/>
    <n v="6743692"/>
    <n v="168525"/>
    <n v="0"/>
    <n v="0"/>
    <m/>
    <n v="0"/>
    <n v="0"/>
    <n v="0"/>
    <m/>
    <m/>
    <d v="2021-03-30T00:00:00"/>
    <n v="1"/>
    <s v="O"/>
    <n v="1"/>
    <n v="30"/>
    <n v="302386"/>
    <m/>
    <m/>
    <m/>
    <m/>
    <m/>
    <m/>
    <n v="1"/>
    <n v="1"/>
    <m/>
    <m/>
    <n v="2179795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1430"/>
    <d v="2021-03-10T00:00:00"/>
    <d v="2022-04-17T00:00:00"/>
    <n v="0"/>
    <n v="1"/>
    <n v="0"/>
    <n v="30"/>
    <n v="2"/>
    <n v="11.420004"/>
    <n v="12.03712"/>
    <n v="1300000"/>
    <n v="106788"/>
    <n v="1300000"/>
    <n v="5356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42020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634"/>
    <d v="2020-09-25T00:00:00"/>
    <d v="2022-03-05T00:00:00"/>
    <n v="0"/>
    <n v="1"/>
    <n v="5"/>
    <n v="30"/>
    <n v="2"/>
    <n v="11.42"/>
    <n v="12.037115999999999"/>
    <n v="800000"/>
    <n v="51191"/>
    <n v="574962"/>
    <n v="5096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102143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868"/>
    <d v="2020-07-01T00:00:00"/>
    <d v="2023-05-05T00:00:00"/>
    <n v="25"/>
    <n v="1"/>
    <n v="7"/>
    <n v="30"/>
    <n v="2"/>
    <n v="23.38"/>
    <n v="26.055430999999999"/>
    <n v="9594287"/>
    <n v="388537"/>
    <n v="7868018"/>
    <n v="127747"/>
    <n v="0"/>
    <n v="0"/>
    <m/>
    <n v="0"/>
    <n v="0"/>
    <n v="0"/>
    <m/>
    <m/>
    <d v="2021-03-08T00:00:00"/>
    <n v="1"/>
    <s v="O"/>
    <n v="1"/>
    <n v="30"/>
    <n v="960"/>
    <m/>
    <m/>
    <m/>
    <m/>
    <m/>
    <m/>
    <n v="1"/>
    <n v="1"/>
    <m/>
    <m/>
    <n v="160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988"/>
    <d v="2020-11-27T00:00:00"/>
    <d v="2021-10-15T00:00:00"/>
    <n v="0"/>
    <n v="1"/>
    <n v="3"/>
    <n v="30"/>
    <n v="2"/>
    <n v="11.42"/>
    <n v="12.037115999999999"/>
    <n v="3500000"/>
    <n v="368580"/>
    <n v="2484529"/>
    <n v="118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85918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061"/>
    <d v="2019-08-09T00:00:00"/>
    <d v="2022-04-10T00:00:00"/>
    <n v="0"/>
    <n v="1"/>
    <n v="20"/>
    <n v="30"/>
    <n v="2"/>
    <n v="23.41"/>
    <n v="26.09253"/>
    <n v="6000000"/>
    <n v="253841"/>
    <n v="267037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69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1205"/>
    <n v="4"/>
    <n v="21118"/>
    <d v="2020-12-28T00:00:00"/>
    <d v="2027-08-28T00:00:00"/>
    <n v="2"/>
    <n v="1"/>
    <n v="2"/>
    <n v="30"/>
    <n v="2"/>
    <n v="20.95"/>
    <n v="23.083431999999998"/>
    <n v="68378413"/>
    <n v="1592590"/>
    <n v="67573816"/>
    <n v="1178918"/>
    <n v="0"/>
    <n v="67000000"/>
    <m/>
    <n v="0"/>
    <n v="0"/>
    <n v="0"/>
    <m/>
    <m/>
    <d v="2021-03-04T00:00:00"/>
    <n v="2"/>
    <s v="O"/>
    <n v="1"/>
    <n v="30"/>
    <n v="412852"/>
    <m/>
    <m/>
    <m/>
    <m/>
    <m/>
    <m/>
    <n v="1"/>
    <n v="1"/>
    <m/>
    <m/>
    <n v="1116002"/>
    <s v="LINEA CONSUMO"/>
    <n v="0"/>
    <n v="0"/>
    <m/>
    <m/>
    <n v="5"/>
    <m/>
    <m/>
    <m/>
    <m/>
    <n v="1"/>
    <n v="7"/>
    <n v="1"/>
    <d v="2021-03-31T00:00:00"/>
    <x v="0"/>
    <s v="Consumo"/>
    <x v="6"/>
    <x v="0"/>
    <x v="0"/>
  </r>
  <r>
    <s v="C"/>
    <s v="*"/>
    <n v="144205"/>
    <n v="4"/>
    <n v="550003145"/>
    <d v="2020-12-28T00:00:00"/>
    <d v="2024-01-17T00:00:00"/>
    <n v="0"/>
    <n v="1"/>
    <n v="2"/>
    <n v="30"/>
    <n v="2"/>
    <n v="23.432207999999999"/>
    <n v="26.12"/>
    <n v="7000000"/>
    <n v="272722"/>
    <n v="6660367"/>
    <n v="112710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109998"/>
    <s v="LINEA CONSUMO"/>
    <n v="0"/>
    <n v="0"/>
    <m/>
    <m/>
    <n v="5"/>
    <m/>
    <m/>
    <m/>
    <m/>
    <n v="2"/>
    <n v="7"/>
    <n v="2"/>
    <d v="2021-03-31T00:00:00"/>
    <x v="0"/>
    <s v="Consumo"/>
    <x v="2"/>
    <x v="0"/>
    <x v="0"/>
  </r>
  <r>
    <s v="C"/>
    <s v="*"/>
    <n v="144205"/>
    <n v="4"/>
    <n v="20555"/>
    <d v="2020-09-07T00:00:00"/>
    <d v="2021-09-07T00:00:00"/>
    <n v="0"/>
    <n v="1"/>
    <n v="7"/>
    <n v="30"/>
    <n v="2"/>
    <n v="11.42"/>
    <n v="12.037115999999999"/>
    <n v="1000000"/>
    <n v="88578"/>
    <n v="425388"/>
    <n v="540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2106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47"/>
    <d v="2020-10-19T00:00:00"/>
    <d v="2021-08-19T00:00:00"/>
    <n v="11"/>
    <n v="1"/>
    <n v="2"/>
    <n v="30"/>
    <n v="2"/>
    <n v="17.590001000000001"/>
    <n v="19.079751999999999"/>
    <n v="6138132"/>
    <n v="664379"/>
    <n v="4980904"/>
    <n v="97804"/>
    <n v="0"/>
    <n v="0"/>
    <m/>
    <n v="0"/>
    <n v="0"/>
    <n v="0"/>
    <m/>
    <m/>
    <d v="2021-03-30T00:00:00"/>
    <n v="1"/>
    <s v="O"/>
    <n v="1"/>
    <n v="30"/>
    <n v="1800236"/>
    <m/>
    <m/>
    <m/>
    <m/>
    <m/>
    <m/>
    <n v="1"/>
    <n v="1"/>
    <m/>
    <m/>
    <n v="1112000"/>
    <s v="LINEA CONSUMO"/>
    <n v="0"/>
    <n v="0"/>
    <m/>
    <m/>
    <n v="5"/>
    <m/>
    <m/>
    <m/>
    <m/>
    <n v="1"/>
    <n v="7"/>
    <n v="1"/>
    <d v="2021-03-31T00:00:00"/>
    <x v="0"/>
    <s v="Consumo"/>
    <x v="0"/>
    <x v="0"/>
    <x v="0"/>
  </r>
  <r>
    <s v="C"/>
    <s v="*"/>
    <n v="144205"/>
    <n v="4"/>
    <n v="18350"/>
    <d v="2020-07-01T00:00:00"/>
    <d v="2021-11-15T00:00:00"/>
    <n v="15"/>
    <n v="1"/>
    <n v="7"/>
    <n v="30"/>
    <n v="2"/>
    <n v="23.432207999999999"/>
    <n v="26.12"/>
    <n v="4820713"/>
    <n v="353922"/>
    <n v="2894319"/>
    <n v="80434"/>
    <n v="0"/>
    <n v="0"/>
    <m/>
    <n v="0"/>
    <n v="0"/>
    <n v="0"/>
    <m/>
    <m/>
    <d v="2021-03-31T00:00:00"/>
    <n v="1"/>
    <s v="O"/>
    <n v="1"/>
    <n v="30"/>
    <n v="297195"/>
    <m/>
    <m/>
    <m/>
    <m/>
    <m/>
    <m/>
    <n v="1"/>
    <n v="1"/>
    <m/>
    <m/>
    <n v="91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947"/>
    <d v="2020-11-24T00:00:00"/>
    <d v="2024-04-11T00:00:00"/>
    <n v="0"/>
    <n v="1"/>
    <n v="3"/>
    <n v="30"/>
    <n v="2"/>
    <n v="19.32"/>
    <n v="21.126010999999998"/>
    <n v="5000000"/>
    <n v="170510"/>
    <n v="4721506"/>
    <n v="50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47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330"/>
    <d v="2019-09-30T00:00:00"/>
    <d v="2024-10-10T00:00:00"/>
    <n v="0"/>
    <n v="1"/>
    <n v="17"/>
    <n v="30"/>
    <n v="2"/>
    <n v="20.94"/>
    <n v="23.071335999999999"/>
    <n v="29900000"/>
    <n v="807887"/>
    <n v="24292484"/>
    <n v="28260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727595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798"/>
    <d v="2020-10-23T00:00:00"/>
    <d v="2023-11-15T00:00:00"/>
    <n v="0"/>
    <n v="1"/>
    <n v="4"/>
    <n v="30"/>
    <n v="2"/>
    <n v="19.32"/>
    <n v="21.126010999999998"/>
    <n v="3000000"/>
    <n v="110454"/>
    <n v="2697061"/>
    <n v="62222"/>
    <n v="0"/>
    <n v="0"/>
    <m/>
    <n v="0"/>
    <n v="0"/>
    <n v="0"/>
    <m/>
    <m/>
    <d v="2021-02-17T00:00:00"/>
    <n v="1"/>
    <s v="O"/>
    <n v="1"/>
    <n v="30"/>
    <n v="0"/>
    <m/>
    <m/>
    <m/>
    <m/>
    <m/>
    <m/>
    <n v="1"/>
    <n v="1"/>
    <m/>
    <m/>
    <n v="191805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421"/>
    <d v="2019-10-25T00:00:00"/>
    <d v="2021-11-15T00:00:00"/>
    <n v="15"/>
    <n v="1"/>
    <n v="15"/>
    <n v="30"/>
    <n v="2"/>
    <n v="23.33"/>
    <n v="25.993621999999998"/>
    <n v="5000000"/>
    <n v="256756"/>
    <n v="1903235"/>
    <n v="16605"/>
    <n v="0"/>
    <n v="0"/>
    <m/>
    <n v="0"/>
    <n v="0"/>
    <n v="0"/>
    <m/>
    <m/>
    <d v="2021-03-15T00:00:00"/>
    <n v="1"/>
    <s v="O"/>
    <n v="1"/>
    <n v="30"/>
    <n v="1463"/>
    <m/>
    <m/>
    <m/>
    <m/>
    <m/>
    <m/>
    <n v="1"/>
    <n v="1"/>
    <m/>
    <m/>
    <n v="576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031"/>
    <d v="2020-07-01T00:00:00"/>
    <d v="2022-01-01T00:00:00"/>
    <n v="0"/>
    <n v="1"/>
    <n v="8"/>
    <n v="30"/>
    <n v="2"/>
    <n v="20.92"/>
    <n v="23.047146000000001"/>
    <n v="5156528"/>
    <n v="336238"/>
    <n v="3051958"/>
    <n v="10644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032000"/>
    <s v="LINEA CONSUMO"/>
    <n v="0"/>
    <n v="0"/>
    <m/>
    <m/>
    <n v="1"/>
    <n v="2"/>
    <n v="44013"/>
    <s v="B"/>
    <m/>
    <n v="1"/>
    <n v="7"/>
    <n v="2"/>
    <d v="2021-03-31T00:00:00"/>
    <x v="0"/>
    <s v="Consumo"/>
    <x v="0"/>
    <x v="0"/>
    <x v="0"/>
  </r>
  <r>
    <s v="C"/>
    <s v="*"/>
    <n v="144205"/>
    <n v="4"/>
    <n v="19385"/>
    <d v="2020-07-01T00:00:00"/>
    <d v="2022-11-15T00:00:00"/>
    <n v="0"/>
    <n v="1"/>
    <n v="8"/>
    <n v="30"/>
    <n v="2"/>
    <n v="20.93"/>
    <n v="23.059239999999999"/>
    <n v="24178915"/>
    <n v="1098851"/>
    <n v="17647272"/>
    <n v="1539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2847300"/>
    <s v="LINEA CONSUMO"/>
    <n v="0"/>
    <n v="0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05"/>
    <n v="4"/>
    <n v="18724"/>
    <d v="2019-05-23T00:00:00"/>
    <d v="2021-10-15T00:00:00"/>
    <n v="0"/>
    <n v="1"/>
    <n v="23"/>
    <n v="30"/>
    <n v="2"/>
    <n v="17.37"/>
    <n v="18.821816999999999"/>
    <n v="6000000"/>
    <n v="262162"/>
    <n v="1255401"/>
    <n v="3030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105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964"/>
    <d v="2020-07-01T00:00:00"/>
    <d v="2022-06-16T00:00:00"/>
    <n v="0"/>
    <n v="1"/>
    <n v="8"/>
    <n v="30"/>
    <n v="2"/>
    <n v="21.02"/>
    <n v="23.168139"/>
    <n v="7900568"/>
    <n v="420292"/>
    <n v="5479003"/>
    <n v="4158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29315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647"/>
    <d v="2020-07-01T00:00:00"/>
    <d v="2022-12-05T00:00:00"/>
    <n v="0"/>
    <n v="1"/>
    <n v="8"/>
    <n v="30"/>
    <n v="2"/>
    <n v="23.35"/>
    <n v="26.018343000000002"/>
    <n v="6649162"/>
    <n v="302190"/>
    <n v="5168064"/>
    <n v="8380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92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988"/>
    <d v="2020-07-01T00:00:00"/>
    <d v="2023-02-01T00:00:00"/>
    <n v="0"/>
    <n v="1"/>
    <n v="9"/>
    <n v="30"/>
    <n v="2"/>
    <n v="23.42"/>
    <n v="26.104899"/>
    <n v="5859876"/>
    <n v="253726"/>
    <n v="4486124"/>
    <n v="116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317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0492"/>
    <d v="2020-08-21T00:00:00"/>
    <d v="2022-05-30T00:00:00"/>
    <n v="0"/>
    <n v="1"/>
    <n v="7"/>
    <n v="30"/>
    <n v="2"/>
    <n v="23.42"/>
    <n v="26.104899"/>
    <n v="2000000"/>
    <n v="116998"/>
    <n v="1420502"/>
    <n v="924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55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674"/>
    <d v="2019-12-23T00:00:00"/>
    <d v="2022-10-05T00:00:00"/>
    <n v="25"/>
    <n v="1"/>
    <n v="13"/>
    <n v="30"/>
    <n v="2"/>
    <n v="17.350000000000001"/>
    <n v="18.798393999999998"/>
    <n v="11000000"/>
    <n v="421513"/>
    <n v="6960648"/>
    <n v="83865"/>
    <n v="0"/>
    <n v="0"/>
    <m/>
    <n v="0"/>
    <n v="0"/>
    <n v="0"/>
    <m/>
    <m/>
    <d v="2021-03-15T00:00:00"/>
    <n v="1"/>
    <s v="O"/>
    <n v="1"/>
    <n v="30"/>
    <n v="1374"/>
    <m/>
    <m/>
    <m/>
    <m/>
    <m/>
    <m/>
    <n v="1"/>
    <n v="1"/>
    <m/>
    <m/>
    <n v="207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5603"/>
    <d v="2017-08-25T00:00:00"/>
    <d v="2021-08-30T00:00:00"/>
    <n v="0"/>
    <n v="1"/>
    <n v="43"/>
    <n v="30"/>
    <n v="2"/>
    <n v="17.590001000000001"/>
    <n v="19.079751999999999"/>
    <n v="29990000"/>
    <n v="874544"/>
    <n v="4055263"/>
    <n v="5943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642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086"/>
    <d v="2019-01-18T00:00:00"/>
    <d v="2021-04-15T00:00:00"/>
    <n v="0"/>
    <n v="1"/>
    <n v="25"/>
    <n v="30"/>
    <n v="2"/>
    <n v="21.05"/>
    <n v="23.204457999999999"/>
    <n v="6000000"/>
    <n v="289365"/>
    <n v="245183"/>
    <n v="300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1326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140"/>
    <d v="2019-01-30T00:00:00"/>
    <d v="2023-02-15T00:00:00"/>
    <n v="0"/>
    <n v="1"/>
    <n v="33"/>
    <n v="30"/>
    <n v="2"/>
    <n v="21.05"/>
    <n v="23.204457999999999"/>
    <n v="19900000"/>
    <n v="616753"/>
    <n v="7659576"/>
    <n v="6270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7602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6696"/>
    <d v="2020-07-01T00:00:00"/>
    <d v="2022-11-05T00:00:00"/>
    <n v="25"/>
    <n v="1"/>
    <n v="7"/>
    <n v="30"/>
    <n v="2"/>
    <n v="20.38"/>
    <n v="22.395662000000002"/>
    <n v="19704411"/>
    <n v="890113"/>
    <n v="14989870"/>
    <n v="212145"/>
    <n v="0"/>
    <n v="0"/>
    <m/>
    <n v="0"/>
    <n v="0"/>
    <n v="0"/>
    <m/>
    <m/>
    <d v="2021-03-20T00:00:00"/>
    <n v="1"/>
    <s v="O"/>
    <n v="1"/>
    <n v="30"/>
    <n v="2493"/>
    <m/>
    <m/>
    <m/>
    <m/>
    <m/>
    <m/>
    <n v="1"/>
    <n v="1"/>
    <m/>
    <m/>
    <n v="26725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114"/>
    <d v="2020-12-24T00:00:00"/>
    <d v="2021-12-30T00:00:00"/>
    <n v="0"/>
    <n v="1"/>
    <n v="3"/>
    <n v="30"/>
    <n v="2"/>
    <n v="11.42"/>
    <n v="12.037115999999999"/>
    <n v="800000"/>
    <n v="70862"/>
    <n v="601881"/>
    <n v="4584"/>
    <n v="0"/>
    <n v="0"/>
    <m/>
    <n v="0"/>
    <n v="0"/>
    <n v="0"/>
    <m/>
    <m/>
    <d v="2021-03-06T00:00:00"/>
    <n v="1"/>
    <s v="O"/>
    <n v="1"/>
    <n v="30"/>
    <n v="0"/>
    <m/>
    <m/>
    <m/>
    <m/>
    <m/>
    <m/>
    <n v="1"/>
    <n v="1"/>
    <m/>
    <m/>
    <n v="117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113"/>
    <d v="2020-07-01T00:00:00"/>
    <d v="2021-05-10T00:00:00"/>
    <n v="0"/>
    <n v="1"/>
    <n v="8"/>
    <n v="30"/>
    <n v="2"/>
    <n v="11.41"/>
    <n v="12.026018000000001"/>
    <n v="987811"/>
    <n v="104020"/>
    <n v="187216"/>
    <n v="1239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2065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015"/>
    <d v="2020-07-01T00:00:00"/>
    <d v="2023-05-15T00:00:00"/>
    <n v="0"/>
    <n v="1"/>
    <n v="8"/>
    <n v="30"/>
    <n v="2"/>
    <n v="21.02"/>
    <n v="23.168139"/>
    <n v="17810143"/>
    <n v="699650"/>
    <n v="14511787"/>
    <n v="93769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2951377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1103"/>
    <d v="2020-12-24T00:00:00"/>
    <d v="2022-07-15T00:00:00"/>
    <n v="0"/>
    <n v="1"/>
    <n v="3"/>
    <n v="30"/>
    <n v="2"/>
    <n v="11.42"/>
    <n v="12.037115999999999"/>
    <n v="1100000"/>
    <n v="66784"/>
    <n v="923766"/>
    <n v="1758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187874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160"/>
    <d v="2020-05-29T00:00:00"/>
    <d v="2022-06-15T00:00:00"/>
    <n v="0"/>
    <n v="1"/>
    <n v="9"/>
    <n v="30"/>
    <n v="2"/>
    <n v="21.02"/>
    <n v="23.168139"/>
    <n v="8000000"/>
    <n v="411164"/>
    <n v="5378085"/>
    <n v="43960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05-29T00:00:00"/>
    <s v="A"/>
    <n v="1141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289"/>
    <d v="2020-06-30T00:00:00"/>
    <d v="2022-02-28T00:00:00"/>
    <n v="0"/>
    <n v="1"/>
    <n v="9"/>
    <n v="30"/>
    <n v="2"/>
    <n v="23.42"/>
    <n v="26.104899"/>
    <n v="2000000"/>
    <n v="121744"/>
    <n v="1193138"/>
    <n v="776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84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42"/>
    <d v="2019-11-22T00:00:00"/>
    <d v="2022-06-15T00:00:00"/>
    <n v="0"/>
    <n v="1"/>
    <n v="16"/>
    <n v="30"/>
    <n v="2"/>
    <n v="23.28"/>
    <n v="25.931840999999999"/>
    <n v="5000000"/>
    <n v="221412"/>
    <n v="2606019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733352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927"/>
    <d v="2020-11-18T00:00:00"/>
    <d v="2022-07-30T00:00:00"/>
    <n v="0"/>
    <n v="1"/>
    <n v="5"/>
    <n v="30"/>
    <n v="2"/>
    <n v="11.42"/>
    <n v="12.037115999999999"/>
    <n v="600000"/>
    <n v="33088"/>
    <n v="453607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27648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409"/>
    <d v="2021-03-05T00:00:00"/>
    <d v="2021-09-30T00:00:00"/>
    <n v="0"/>
    <n v="1"/>
    <n v="0"/>
    <n v="30"/>
    <n v="2"/>
    <n v="11.420004"/>
    <n v="12.03712"/>
    <n v="1500000"/>
    <n v="258393"/>
    <n v="150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579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206"/>
    <d v="2020-06-10T00:00:00"/>
    <d v="2023-10-15T00:00:00"/>
    <n v="0"/>
    <n v="1"/>
    <n v="9"/>
    <n v="30"/>
    <n v="2"/>
    <n v="19.320074000000002"/>
    <n v="21.126100000000001"/>
    <n v="5000000"/>
    <n v="170511"/>
    <n v="4133260"/>
    <n v="31052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d v="2020-06-10T00:00:00"/>
    <s v="A"/>
    <n v="1406732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826"/>
    <d v="2020-10-29T00:00:00"/>
    <d v="2022-10-30T00:00:00"/>
    <n v="0"/>
    <n v="1"/>
    <n v="5"/>
    <n v="30"/>
    <n v="2"/>
    <n v="21.02"/>
    <n v="23.168139"/>
    <n v="4000000"/>
    <n v="205582"/>
    <n v="3292660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120638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550003132"/>
    <d v="2020-11-20T00:00:00"/>
    <d v="2022-02-04T00:00:00"/>
    <n v="0"/>
    <n v="1"/>
    <n v="3"/>
    <n v="30"/>
    <n v="2"/>
    <n v="23.432207999999999"/>
    <n v="26.12"/>
    <n v="1500000"/>
    <n v="123779"/>
    <n v="1212388"/>
    <n v="17411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412630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3"/>
    <n v="19912"/>
    <d v="2020-07-01T00:00:00"/>
    <d v="2023-06-15T00:00:00"/>
    <n v="0"/>
    <n v="1"/>
    <n v="8"/>
    <n v="30"/>
    <n v="2"/>
    <n v="21.07"/>
    <n v="23.228676"/>
    <n v="17637252"/>
    <n v="678798"/>
    <n v="14496330"/>
    <n v="124917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d v="2020-07-01T00:00:00"/>
    <s v="A"/>
    <n v="1764960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21117"/>
    <d v="2020-12-24T00:00:00"/>
    <d v="2021-12-30T00:00:00"/>
    <n v="30"/>
    <n v="1"/>
    <n v="1"/>
    <n v="30"/>
    <n v="2"/>
    <n v="11.42"/>
    <n v="12.037115999999999"/>
    <n v="1900000"/>
    <n v="168298"/>
    <n v="1749784"/>
    <n v="34367"/>
    <n v="0"/>
    <n v="0"/>
    <m/>
    <n v="0"/>
    <n v="0"/>
    <n v="0"/>
    <m/>
    <m/>
    <d v="2021-02-12T00:00:00"/>
    <n v="1"/>
    <s v="O"/>
    <n v="1"/>
    <n v="30"/>
    <n v="304731"/>
    <m/>
    <m/>
    <m/>
    <m/>
    <m/>
    <m/>
    <n v="1"/>
    <n v="1"/>
    <m/>
    <m/>
    <n v="21304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444"/>
    <d v="2020-08-13T00:00:00"/>
    <d v="2022-08-15T00:00:00"/>
    <n v="15"/>
    <n v="1"/>
    <n v="6"/>
    <n v="30"/>
    <n v="2"/>
    <n v="21.02"/>
    <n v="23.168139"/>
    <n v="3000000"/>
    <n v="154186"/>
    <n v="2362847"/>
    <n v="60507"/>
    <n v="0"/>
    <n v="0"/>
    <m/>
    <n v="0"/>
    <n v="0"/>
    <n v="0"/>
    <m/>
    <m/>
    <d v="2021-02-26T00:00:00"/>
    <n v="1"/>
    <s v="O"/>
    <n v="1"/>
    <n v="30"/>
    <n v="112806"/>
    <m/>
    <m/>
    <m/>
    <m/>
    <m/>
    <m/>
    <n v="1"/>
    <n v="1"/>
    <d v="2020-08-13T00:00:00"/>
    <s v="A"/>
    <n v="886000"/>
    <s v="LINEA CONSUMO"/>
    <n v="1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112"/>
    <d v="2020-04-30T00:00:00"/>
    <d v="2022-05-10T00:00:00"/>
    <n v="20"/>
    <n v="1"/>
    <n v="9"/>
    <n v="30"/>
    <n v="2"/>
    <n v="20.91"/>
    <n v="23.035052"/>
    <n v="5000000"/>
    <n v="256707"/>
    <n v="3362944"/>
    <n v="87923"/>
    <n v="0"/>
    <n v="0"/>
    <m/>
    <n v="0"/>
    <n v="0"/>
    <n v="0"/>
    <m/>
    <m/>
    <d v="2021-03-18T00:00:00"/>
    <n v="1"/>
    <s v="O"/>
    <n v="1"/>
    <n v="30"/>
    <n v="198115"/>
    <m/>
    <m/>
    <m/>
    <m/>
    <m/>
    <m/>
    <n v="1"/>
    <n v="1"/>
    <m/>
    <m/>
    <n v="610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3"/>
    <n v="19779"/>
    <d v="2020-01-17T00:00:00"/>
    <d v="2023-01-30T00:00:00"/>
    <n v="0"/>
    <n v="1"/>
    <n v="13"/>
    <n v="30"/>
    <n v="2"/>
    <n v="20.98"/>
    <n v="23.119727999999999"/>
    <n v="11000000"/>
    <n v="414313"/>
    <n v="7791028"/>
    <n v="135923"/>
    <n v="0"/>
    <n v="0"/>
    <m/>
    <n v="0"/>
    <n v="0"/>
    <n v="0"/>
    <m/>
    <m/>
    <d v="2021-03-19T00:00:00"/>
    <n v="1"/>
    <s v="O"/>
    <n v="1"/>
    <n v="30"/>
    <n v="0"/>
    <m/>
    <m/>
    <m/>
    <m/>
    <m/>
    <m/>
    <n v="1"/>
    <n v="1"/>
    <d v="2020-01-17T00:00:00"/>
    <s v="A"/>
    <n v="2704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265"/>
    <d v="2021-01-29T00:00:00"/>
    <d v="2022-02-15T00:00:00"/>
    <n v="0"/>
    <n v="1"/>
    <n v="1"/>
    <n v="30"/>
    <n v="2"/>
    <n v="22.619997999999999"/>
    <n v="25.118919999999999"/>
    <n v="1200000"/>
    <n v="112672"/>
    <n v="1109948"/>
    <n v="7997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1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7676"/>
    <d v="2020-07-01T00:00:00"/>
    <d v="2021-07-02T00:00:00"/>
    <n v="28"/>
    <n v="1"/>
    <n v="7"/>
    <n v="30"/>
    <n v="2"/>
    <n v="20.97"/>
    <n v="23.107628999999999"/>
    <n v="3906921"/>
    <n v="363732"/>
    <n v="1654368"/>
    <n v="33251"/>
    <n v="0"/>
    <n v="0"/>
    <m/>
    <n v="0"/>
    <n v="0"/>
    <n v="0"/>
    <m/>
    <m/>
    <d v="2021-02-26T00:00:00"/>
    <n v="1"/>
    <s v="O"/>
    <n v="1"/>
    <n v="30"/>
    <n v="260847"/>
    <m/>
    <m/>
    <m/>
    <m/>
    <m/>
    <m/>
    <n v="1"/>
    <n v="1"/>
    <m/>
    <m/>
    <n v="1644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8037"/>
    <d v="2018-12-31T00:00:00"/>
    <d v="2024-01-14T00:00:00"/>
    <n v="16"/>
    <n v="1"/>
    <n v="25"/>
    <n v="30"/>
    <n v="2"/>
    <n v="20.92"/>
    <n v="23.047146000000001"/>
    <n v="8230000"/>
    <n v="222279"/>
    <n v="5746684"/>
    <n v="53520"/>
    <n v="0"/>
    <n v="0"/>
    <m/>
    <n v="0"/>
    <n v="0"/>
    <n v="0"/>
    <m/>
    <m/>
    <d v="2021-03-19T00:00:00"/>
    <n v="1"/>
    <s v="O"/>
    <n v="1"/>
    <n v="30"/>
    <n v="81054"/>
    <m/>
    <m/>
    <m/>
    <m/>
    <m/>
    <m/>
    <n v="1"/>
    <n v="1"/>
    <m/>
    <m/>
    <n v="10000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3"/>
    <n v="20341"/>
    <d v="2020-07-23T00:00:00"/>
    <d v="2023-08-10T00:00:00"/>
    <n v="20"/>
    <n v="1"/>
    <n v="6"/>
    <n v="30"/>
    <n v="2"/>
    <n v="21.02"/>
    <n v="23.168139"/>
    <n v="5000000"/>
    <n v="188427"/>
    <n v="4367814"/>
    <n v="128047"/>
    <n v="0"/>
    <n v="0"/>
    <m/>
    <n v="0"/>
    <n v="0"/>
    <n v="0"/>
    <m/>
    <m/>
    <d v="2021-03-25T00:00:00"/>
    <n v="1"/>
    <s v="O"/>
    <n v="1"/>
    <n v="30"/>
    <n v="111908"/>
    <m/>
    <m/>
    <m/>
    <m/>
    <m/>
    <m/>
    <n v="1"/>
    <n v="1"/>
    <d v="2020-07-23T00:00:00"/>
    <s v="A"/>
    <n v="8360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005"/>
    <d v="2019-07-22T00:00:00"/>
    <d v="2024-02-05T00:00:00"/>
    <n v="0"/>
    <n v="1"/>
    <n v="19"/>
    <n v="30"/>
    <n v="2"/>
    <n v="21.02"/>
    <n v="23.168139"/>
    <n v="29900000"/>
    <n v="860753"/>
    <n v="22379862"/>
    <n v="326611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18290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19841"/>
    <d v="2020-01-30T00:00:00"/>
    <d v="2023-04-01T00:00:00"/>
    <n v="0"/>
    <n v="1"/>
    <n v="14"/>
    <n v="30"/>
    <n v="2"/>
    <n v="17.38"/>
    <n v="18.83353"/>
    <n v="18000000"/>
    <n v="619269"/>
    <n v="12448375"/>
    <n v="18030"/>
    <n v="0"/>
    <n v="0"/>
    <m/>
    <n v="0"/>
    <n v="0"/>
    <n v="0"/>
    <m/>
    <m/>
    <d v="2021-03-27T00:00:00"/>
    <n v="1"/>
    <s v="O"/>
    <n v="1"/>
    <n v="30"/>
    <n v="0"/>
    <m/>
    <m/>
    <m/>
    <m/>
    <m/>
    <m/>
    <n v="1"/>
    <n v="1"/>
    <m/>
    <m/>
    <n v="1169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492"/>
    <d v="2019-10-31T00:00:00"/>
    <d v="2022-08-10T00:00:00"/>
    <n v="0"/>
    <n v="1"/>
    <n v="16"/>
    <n v="30"/>
    <n v="2"/>
    <n v="23.33"/>
    <n v="25.993621999999998"/>
    <n v="9900000"/>
    <n v="409267"/>
    <n v="5829108"/>
    <n v="94450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848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0171"/>
    <d v="2020-05-29T00:00:00"/>
    <d v="2022-06-15T00:00:00"/>
    <n v="0"/>
    <n v="1"/>
    <n v="9"/>
    <n v="30"/>
    <n v="2"/>
    <n v="21.02"/>
    <n v="23.168139"/>
    <n v="3000000"/>
    <n v="154186"/>
    <n v="2018494"/>
    <n v="15727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395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028"/>
    <d v="2019-07-25T00:00:00"/>
    <d v="2022-08-15T00:00:00"/>
    <n v="0"/>
    <n v="1"/>
    <n v="19"/>
    <n v="30"/>
    <n v="2"/>
    <n v="21.02"/>
    <n v="23.168139"/>
    <n v="10000000"/>
    <n v="376853"/>
    <n v="5453741"/>
    <n v="70048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1359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609"/>
    <d v="2020-07-01T00:00:00"/>
    <d v="2022-11-10T00:00:00"/>
    <n v="0"/>
    <n v="1"/>
    <n v="8"/>
    <n v="30"/>
    <n v="2"/>
    <n v="23.28"/>
    <n v="25.931840999999999"/>
    <n v="4430466"/>
    <n v="206571"/>
    <n v="3397381"/>
    <n v="36733"/>
    <n v="0"/>
    <n v="0"/>
    <m/>
    <n v="0"/>
    <n v="0"/>
    <n v="0"/>
    <m/>
    <m/>
    <d v="2021-03-24T00:00:00"/>
    <n v="1"/>
    <s v="O"/>
    <n v="1"/>
    <n v="30"/>
    <n v="0"/>
    <m/>
    <m/>
    <m/>
    <m/>
    <m/>
    <m/>
    <n v="1"/>
    <n v="1"/>
    <m/>
    <m/>
    <n v="609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21179"/>
    <d v="2021-01-13T00:00:00"/>
    <d v="2022-09-30T00:00:00"/>
    <n v="0"/>
    <n v="1"/>
    <n v="2"/>
    <n v="30"/>
    <n v="2"/>
    <n v="22.619997999999999"/>
    <n v="25.118919999999999"/>
    <n v="2500000"/>
    <n v="151200"/>
    <n v="2286820"/>
    <n v="2874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53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664"/>
    <d v="2019-12-23T00:00:00"/>
    <d v="2022-01-16T00:00:00"/>
    <n v="0"/>
    <n v="1"/>
    <n v="15"/>
    <n v="30"/>
    <n v="2"/>
    <n v="23.35"/>
    <n v="26.018343000000002"/>
    <n v="3000000"/>
    <n v="157642"/>
    <n v="1228722"/>
    <n v="1195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08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682"/>
    <d v="2020-10-08T00:00:00"/>
    <d v="2024-08-30T00:00:00"/>
    <n v="30"/>
    <n v="1"/>
    <n v="3"/>
    <n v="30"/>
    <n v="2"/>
    <n v="17.420000000000002"/>
    <n v="18.880393000000002"/>
    <n v="19900000"/>
    <n v="596026"/>
    <n v="18651541"/>
    <n v="270695"/>
    <n v="0"/>
    <n v="0"/>
    <m/>
    <n v="0"/>
    <n v="0"/>
    <n v="0"/>
    <m/>
    <m/>
    <d v="2021-03-23T00:00:00"/>
    <n v="1"/>
    <s v="O"/>
    <n v="1"/>
    <n v="30"/>
    <n v="332509"/>
    <m/>
    <m/>
    <m/>
    <m/>
    <m/>
    <m/>
    <n v="1"/>
    <n v="1"/>
    <m/>
    <m/>
    <n v="10120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8650"/>
    <d v="2019-05-08T00:00:00"/>
    <d v="2021-05-10T00:00:00"/>
    <n v="20"/>
    <n v="1"/>
    <n v="21"/>
    <n v="30"/>
    <n v="2"/>
    <n v="23.37"/>
    <n v="26.043067000000001"/>
    <n v="5300000"/>
    <n v="278553"/>
    <n v="804142"/>
    <n v="25481"/>
    <n v="0"/>
    <n v="0"/>
    <m/>
    <n v="0"/>
    <n v="0"/>
    <n v="0"/>
    <m/>
    <m/>
    <d v="2021-03-08T00:00:00"/>
    <n v="1"/>
    <s v="O"/>
    <n v="1"/>
    <n v="30"/>
    <n v="262898"/>
    <m/>
    <m/>
    <m/>
    <m/>
    <m/>
    <m/>
    <n v="1"/>
    <n v="1"/>
    <m/>
    <m/>
    <n v="17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691"/>
    <d v="2019-05-16T00:00:00"/>
    <d v="2021-04-05T00:00:00"/>
    <n v="0"/>
    <n v="1"/>
    <n v="21"/>
    <n v="30"/>
    <n v="2"/>
    <n v="23.37"/>
    <n v="26.043067000000001"/>
    <n v="3300000"/>
    <n v="185855"/>
    <n v="154918"/>
    <n v="70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m/>
    <m/>
    <n v="697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852"/>
    <d v="2020-01-30T00:00:00"/>
    <d v="2024-08-10T00:00:00"/>
    <n v="0"/>
    <n v="1"/>
    <n v="14"/>
    <n v="30"/>
    <n v="2"/>
    <n v="17.38"/>
    <n v="18.83353"/>
    <n v="18000000"/>
    <n v="482794"/>
    <n v="14462135"/>
    <n v="13265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69000"/>
    <s v="LINEA CONSUMO"/>
    <n v="0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105"/>
    <n v="4"/>
    <n v="21366"/>
    <d v="2021-02-26T00:00:00"/>
    <d v="2024-07-15T00:00:00"/>
    <n v="0"/>
    <n v="1"/>
    <n v="0"/>
    <n v="30"/>
    <n v="2"/>
    <n v="22.619997999999999"/>
    <n v="25.118919999999999"/>
    <n v="10500000"/>
    <n v="376136"/>
    <n v="10500000"/>
    <n v="9897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582000"/>
    <s v="LINEA CONSUMO"/>
    <n v="0"/>
    <n v="0"/>
    <n v="1"/>
    <s v="VARIOS  - -"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19601"/>
    <d v="2020-07-01T00:00:00"/>
    <d v="2023-05-10T00:00:00"/>
    <n v="20"/>
    <n v="1"/>
    <n v="7"/>
    <n v="30"/>
    <n v="2"/>
    <n v="17.28"/>
    <n v="18.716446000000001"/>
    <n v="14353611"/>
    <n v="536883"/>
    <n v="11939993"/>
    <n v="283962"/>
    <n v="0"/>
    <n v="0"/>
    <m/>
    <n v="0"/>
    <n v="0"/>
    <n v="0"/>
    <m/>
    <m/>
    <d v="2021-03-10T00:00:00"/>
    <n v="1"/>
    <s v="O"/>
    <n v="1"/>
    <n v="30"/>
    <n v="364961"/>
    <m/>
    <m/>
    <m/>
    <m/>
    <m/>
    <m/>
    <n v="1"/>
    <n v="1"/>
    <m/>
    <m/>
    <n v="243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18606"/>
    <d v="2019-04-30T00:00:00"/>
    <d v="2022-12-15T00:00:00"/>
    <n v="15"/>
    <n v="1"/>
    <n v="21"/>
    <n v="30"/>
    <n v="2"/>
    <n v="21.08"/>
    <n v="23.240787000000001"/>
    <n v="13000000"/>
    <n v="433275"/>
    <n v="7849853"/>
    <n v="205292"/>
    <n v="0"/>
    <n v="0"/>
    <m/>
    <n v="0"/>
    <n v="0"/>
    <n v="0"/>
    <m/>
    <m/>
    <d v="2021-02-27T00:00:00"/>
    <n v="1"/>
    <s v="O"/>
    <n v="1"/>
    <n v="30"/>
    <n v="295398"/>
    <m/>
    <m/>
    <m/>
    <m/>
    <m/>
    <m/>
    <n v="1"/>
    <n v="1"/>
    <m/>
    <m/>
    <n v="1781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324"/>
    <d v="2021-02-17T00:00:00"/>
    <d v="2023-07-15T00:00:00"/>
    <n v="0"/>
    <n v="1"/>
    <n v="1"/>
    <n v="30"/>
    <n v="2"/>
    <n v="22.619997999999999"/>
    <n v="25.118919999999999"/>
    <n v="3300000"/>
    <n v="152765"/>
    <n v="3151148"/>
    <n v="25740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303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287"/>
    <d v="2019-02-27T00:00:00"/>
    <d v="2022-05-10T00:00:00"/>
    <n v="0"/>
    <n v="1"/>
    <n v="28"/>
    <n v="30"/>
    <n v="2"/>
    <n v="21.03"/>
    <n v="23.180243999999998"/>
    <n v="16000000"/>
    <n v="580247"/>
    <n v="5261395"/>
    <n v="6148"/>
    <n v="0"/>
    <n v="0"/>
    <m/>
    <n v="0"/>
    <n v="0"/>
    <n v="0"/>
    <m/>
    <m/>
    <d v="2021-03-28T00:00:00"/>
    <n v="1"/>
    <s v="O"/>
    <n v="1"/>
    <n v="30"/>
    <n v="0"/>
    <m/>
    <m/>
    <m/>
    <m/>
    <m/>
    <m/>
    <n v="1"/>
    <n v="1"/>
    <m/>
    <m/>
    <n v="1758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435"/>
    <d v="2019-10-28T00:00:00"/>
    <d v="2022-08-15T00:00:00"/>
    <n v="0"/>
    <n v="1"/>
    <n v="16"/>
    <n v="30"/>
    <n v="2"/>
    <n v="20.93"/>
    <n v="23.059239999999999"/>
    <n v="29900000"/>
    <n v="1199357"/>
    <n v="17413584"/>
    <n v="192356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20040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105"/>
    <n v="4"/>
    <n v="19335"/>
    <d v="2019-09-30T00:00:00"/>
    <d v="2022-04-01T00:00:00"/>
    <n v="0"/>
    <n v="1"/>
    <n v="17"/>
    <n v="30"/>
    <n v="2"/>
    <n v="20.94"/>
    <n v="23.071335999999999"/>
    <n v="5000000"/>
    <n v="215498"/>
    <n v="2485233"/>
    <n v="37596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817447"/>
    <s v="LINEA CONSUMO"/>
    <n v="0"/>
    <n v="0"/>
    <n v="890806974"/>
    <s v="COOPROCAL"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550003119"/>
    <d v="2020-09-16T00:00:00"/>
    <d v="2022-01-17T00:00:00"/>
    <n v="0"/>
    <n v="1"/>
    <n v="6"/>
    <n v="30"/>
    <n v="2"/>
    <n v="23.432207999999999"/>
    <n v="26.12"/>
    <n v="2000000"/>
    <n v="147320"/>
    <n v="1321143"/>
    <n v="8600"/>
    <n v="0"/>
    <n v="0"/>
    <m/>
    <n v="0"/>
    <n v="0"/>
    <n v="0"/>
    <m/>
    <m/>
    <d v="2021-03-20T00:00:00"/>
    <n v="1"/>
    <s v="O"/>
    <n v="1"/>
    <n v="30"/>
    <n v="0"/>
    <m/>
    <m/>
    <m/>
    <m/>
    <m/>
    <m/>
    <n v="1"/>
    <n v="1"/>
    <m/>
    <m/>
    <n v="434553"/>
    <s v="LINEA CONSUMO"/>
    <n v="0"/>
    <n v="0"/>
    <m/>
    <m/>
    <n v="5"/>
    <m/>
    <m/>
    <m/>
    <m/>
    <n v="2"/>
    <n v="7"/>
    <n v="2"/>
    <d v="2021-03-31T00:00:00"/>
    <x v="0"/>
    <s v="Consumo"/>
    <x v="1"/>
    <x v="0"/>
    <x v="0"/>
  </r>
  <r>
    <s v="C"/>
    <s v="*"/>
    <n v="144205"/>
    <n v="4"/>
    <n v="20627"/>
    <d v="2020-09-24T00:00:00"/>
    <d v="2023-10-15T00:00:00"/>
    <n v="0"/>
    <n v="1"/>
    <n v="5"/>
    <n v="30"/>
    <n v="2"/>
    <n v="21.02"/>
    <n v="23.168139"/>
    <n v="11000000"/>
    <n v="414539"/>
    <n v="9851172"/>
    <n v="8546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03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434"/>
    <d v="2020-07-01T00:00:00"/>
    <d v="2023-02-05T00:00:00"/>
    <n v="0"/>
    <n v="1"/>
    <n v="8"/>
    <n v="30"/>
    <n v="2"/>
    <n v="21.12"/>
    <n v="23.289241000000001"/>
    <n v="12665405"/>
    <n v="533600"/>
    <n v="10020195"/>
    <n v="146975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67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214"/>
    <d v="2020-06-12T00:00:00"/>
    <d v="2022-03-05T00:00:00"/>
    <n v="0"/>
    <n v="1"/>
    <n v="17"/>
    <n v="30"/>
    <n v="2"/>
    <n v="17.420000000000002"/>
    <n v="18.880393000000002"/>
    <n v="2100000"/>
    <n v="121734"/>
    <n v="317503"/>
    <n v="4004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954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982"/>
    <d v="2020-11-27T00:00:00"/>
    <d v="2022-08-15T00:00:00"/>
    <n v="0"/>
    <n v="1"/>
    <n v="3"/>
    <n v="30"/>
    <n v="2"/>
    <n v="17.420000000000002"/>
    <n v="18.880393000000002"/>
    <n v="2000000"/>
    <n v="115937"/>
    <n v="1721417"/>
    <n v="24157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41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5083"/>
    <d v="2020-07-01T00:00:00"/>
    <d v="2021-09-26T00:00:00"/>
    <n v="0"/>
    <n v="1"/>
    <n v="7"/>
    <n v="30"/>
    <n v="2"/>
    <n v="22.14"/>
    <n v="24.530735"/>
    <n v="4638521"/>
    <n v="378984"/>
    <n v="2467457"/>
    <n v="49639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193283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9487"/>
    <d v="2020-07-01T00:00:00"/>
    <d v="2022-09-09T00:00:00"/>
    <n v="0"/>
    <n v="1"/>
    <n v="8"/>
    <n v="30"/>
    <n v="2"/>
    <n v="13.33"/>
    <n v="14.175330000000001"/>
    <n v="4425104"/>
    <n v="196893"/>
    <n v="3196218"/>
    <n v="24748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1545717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8443"/>
    <d v="2020-07-01T00:00:00"/>
    <d v="2021-11-05T00:00:00"/>
    <n v="25"/>
    <n v="1"/>
    <n v="7"/>
    <n v="30"/>
    <n v="2"/>
    <n v="21.12"/>
    <n v="23.289241000000001"/>
    <n v="3781593"/>
    <n v="273248"/>
    <n v="2256074"/>
    <n v="57094"/>
    <n v="0"/>
    <n v="0"/>
    <m/>
    <n v="0"/>
    <n v="0"/>
    <n v="0"/>
    <m/>
    <m/>
    <d v="2021-03-17T00:00:00"/>
    <n v="1"/>
    <s v="O"/>
    <n v="1"/>
    <n v="30"/>
    <n v="233535"/>
    <m/>
    <m/>
    <m/>
    <m/>
    <m/>
    <m/>
    <n v="1"/>
    <n v="1"/>
    <m/>
    <m/>
    <n v="832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21024"/>
    <d v="2020-12-03T00:00:00"/>
    <d v="2022-01-15T00:00:00"/>
    <n v="0"/>
    <n v="1"/>
    <n v="3"/>
    <n v="30"/>
    <n v="2"/>
    <n v="11.42"/>
    <n v="12.037115999999999"/>
    <n v="1150000"/>
    <n v="94466"/>
    <n v="892590"/>
    <n v="7641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260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14"/>
    <d v="2020-11-30T00:00:00"/>
    <d v="2022-02-01T00:00:00"/>
    <n v="0"/>
    <n v="1"/>
    <n v="3"/>
    <n v="30"/>
    <n v="2"/>
    <n v="11.42"/>
    <n v="12.037115999999999"/>
    <n v="1000000"/>
    <n v="76631"/>
    <n v="796735"/>
    <n v="7113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3335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466"/>
    <d v="2020-07-01T00:00:00"/>
    <d v="2022-12-09T00:00:00"/>
    <n v="0"/>
    <n v="1"/>
    <n v="8"/>
    <n v="30"/>
    <n v="2"/>
    <n v="13.33"/>
    <n v="14.175330000000001"/>
    <n v="6621999"/>
    <n v="268351"/>
    <n v="4978001"/>
    <n v="33174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166483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3"/>
    <n v="20500"/>
    <d v="2020-08-21T00:00:00"/>
    <d v="2023-10-21T00:00:00"/>
    <n v="0"/>
    <n v="1"/>
    <n v="7"/>
    <n v="30"/>
    <n v="2"/>
    <n v="21.02"/>
    <n v="23.168139"/>
    <n v="9800000"/>
    <n v="355350"/>
    <n v="8308425"/>
    <n v="33957"/>
    <n v="0"/>
    <n v="0"/>
    <m/>
    <n v="0"/>
    <n v="0"/>
    <n v="0"/>
    <m/>
    <m/>
    <d v="2021-03-23T00:00:00"/>
    <n v="1"/>
    <s v="O"/>
    <n v="1"/>
    <n v="30"/>
    <n v="0"/>
    <m/>
    <m/>
    <m/>
    <m/>
    <m/>
    <m/>
    <n v="1"/>
    <n v="1"/>
    <d v="2020-08-21T00:00:00"/>
    <s v="A"/>
    <n v="1946892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7245"/>
    <d v="2020-07-01T00:00:00"/>
    <d v="2024-03-15T00:00:00"/>
    <n v="15"/>
    <n v="1"/>
    <n v="7"/>
    <n v="30"/>
    <n v="2"/>
    <n v="20.150001"/>
    <n v="22.119140999999999"/>
    <n v="8340084"/>
    <n v="269632"/>
    <n v="7385970"/>
    <n v="183537"/>
    <n v="0"/>
    <n v="0"/>
    <m/>
    <n v="0"/>
    <n v="0"/>
    <n v="0"/>
    <m/>
    <m/>
    <d v="2021-03-31T00:00:00"/>
    <n v="1"/>
    <s v="O"/>
    <n v="1"/>
    <n v="30"/>
    <n v="145594"/>
    <m/>
    <m/>
    <m/>
    <m/>
    <m/>
    <m/>
    <n v="1"/>
    <n v="1"/>
    <m/>
    <m/>
    <n v="82132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9718"/>
    <d v="2020-07-01T00:00:00"/>
    <d v="2023-05-15T00:00:00"/>
    <n v="0"/>
    <n v="1"/>
    <n v="8"/>
    <n v="30"/>
    <n v="2"/>
    <n v="20.95"/>
    <n v="23.083431999999998"/>
    <n v="9472888"/>
    <n v="371793"/>
    <n v="7717088"/>
    <n v="67302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924700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20445"/>
    <d v="2020-08-13T00:00:00"/>
    <d v="2023-12-30T00:00:00"/>
    <n v="30"/>
    <n v="1"/>
    <n v="5"/>
    <n v="30"/>
    <n v="2"/>
    <n v="19.32"/>
    <n v="21.126010999999998"/>
    <n v="5000000"/>
    <n v="170510"/>
    <n v="4528153"/>
    <n v="124260"/>
    <n v="0"/>
    <n v="0"/>
    <m/>
    <n v="0"/>
    <n v="0"/>
    <n v="0"/>
    <m/>
    <m/>
    <d v="2021-02-09T00:00:00"/>
    <n v="1"/>
    <s v="O"/>
    <n v="1"/>
    <n v="30"/>
    <n v="189500"/>
    <m/>
    <m/>
    <m/>
    <m/>
    <m/>
    <m/>
    <n v="1"/>
    <n v="1"/>
    <m/>
    <m/>
    <n v="855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284"/>
    <d v="2020-06-30T00:00:00"/>
    <d v="2022-06-30T00:00:00"/>
    <n v="0"/>
    <n v="1"/>
    <n v="9"/>
    <n v="30"/>
    <n v="2"/>
    <n v="23.42"/>
    <n v="26.104899"/>
    <n v="4500000"/>
    <n v="236619"/>
    <n v="3012715"/>
    <n v="33320"/>
    <n v="0"/>
    <n v="0"/>
    <m/>
    <n v="0"/>
    <n v="0"/>
    <n v="0"/>
    <m/>
    <m/>
    <d v="2021-03-13T00:00:00"/>
    <n v="1"/>
    <s v="O"/>
    <n v="1"/>
    <n v="30"/>
    <n v="0"/>
    <m/>
    <m/>
    <m/>
    <m/>
    <m/>
    <m/>
    <n v="1"/>
    <n v="1"/>
    <m/>
    <m/>
    <n v="1581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583"/>
    <d v="2020-07-01T00:00:00"/>
    <d v="2024-02-15T00:00:00"/>
    <n v="0"/>
    <n v="1"/>
    <n v="8"/>
    <n v="30"/>
    <n v="2"/>
    <n v="20.88"/>
    <n v="22.998778999999999"/>
    <n v="23879820"/>
    <n v="793368"/>
    <n v="20601486"/>
    <n v="2389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68490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3"/>
    <n v="21228"/>
    <d v="2021-01-21T00:00:00"/>
    <d v="2023-01-30T00:00:00"/>
    <n v="0"/>
    <n v="1"/>
    <n v="2"/>
    <n v="30"/>
    <n v="2"/>
    <n v="21.02"/>
    <n v="23.168139"/>
    <n v="6000000"/>
    <n v="308373"/>
    <n v="558766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d v="2021-01-21T00:00:00"/>
    <s v="A"/>
    <n v="714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745"/>
    <d v="2020-01-02T00:00:00"/>
    <d v="2022-01-15T00:00:00"/>
    <n v="0"/>
    <n v="1"/>
    <n v="14"/>
    <n v="30"/>
    <n v="2"/>
    <n v="23.35"/>
    <n v="26.018343000000002"/>
    <n v="3000000"/>
    <n v="157642"/>
    <n v="1418915"/>
    <n v="1380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40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398"/>
    <d v="2020-07-01T00:00:00"/>
    <d v="2022-09-05T00:00:00"/>
    <n v="0"/>
    <n v="1"/>
    <n v="8"/>
    <n v="30"/>
    <n v="2"/>
    <n v="17.52"/>
    <n v="18.997626"/>
    <n v="13588615"/>
    <n v="631858"/>
    <n v="9938431"/>
    <n v="119549"/>
    <n v="0"/>
    <n v="0"/>
    <m/>
    <n v="0"/>
    <n v="0"/>
    <n v="0"/>
    <m/>
    <m/>
    <d v="2021-03-08T00:00:00"/>
    <n v="1"/>
    <s v="O"/>
    <n v="1"/>
    <n v="30"/>
    <n v="0"/>
    <m/>
    <m/>
    <m/>
    <m/>
    <m/>
    <m/>
    <n v="1"/>
    <n v="1"/>
    <m/>
    <m/>
    <n v="3344363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3"/>
    <n v="20025"/>
    <d v="2020-07-01T00:00:00"/>
    <d v="2026-06-15T00:00:00"/>
    <n v="0"/>
    <n v="1"/>
    <n v="7"/>
    <n v="30"/>
    <n v="2"/>
    <n v="20.92"/>
    <n v="23.047146000000001"/>
    <n v="29689033"/>
    <n v="732224"/>
    <n v="28105612"/>
    <n v="554164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d v="2020-07-01T00:00:00"/>
    <s v="A"/>
    <n v="0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442"/>
    <d v="2020-08-12T00:00:00"/>
    <d v="2023-08-30T00:00:00"/>
    <n v="0"/>
    <n v="1"/>
    <n v="7"/>
    <n v="30"/>
    <n v="2"/>
    <n v="11.42"/>
    <n v="12.037115999999999"/>
    <n v="6500000"/>
    <n v="214097"/>
    <n v="5392447"/>
    <n v="8555"/>
    <n v="0"/>
    <n v="0"/>
    <m/>
    <n v="0"/>
    <n v="0"/>
    <n v="0"/>
    <m/>
    <m/>
    <d v="2021-03-25T00:00:00"/>
    <n v="1"/>
    <s v="O"/>
    <n v="1"/>
    <n v="30"/>
    <n v="0"/>
    <m/>
    <m/>
    <m/>
    <m/>
    <m/>
    <m/>
    <n v="1"/>
    <n v="1"/>
    <m/>
    <m/>
    <n v="6506122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917"/>
    <d v="2019-07-09T00:00:00"/>
    <d v="2021-10-14T00:00:00"/>
    <n v="0"/>
    <n v="1"/>
    <n v="20"/>
    <n v="30"/>
    <n v="2"/>
    <n v="11.42"/>
    <n v="12.037115999999999"/>
    <n v="6850000"/>
    <n v="288891"/>
    <n v="1935529"/>
    <n v="1289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389674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962"/>
    <d v="2020-02-27T00:00:00"/>
    <d v="2022-02-28T00:00:00"/>
    <n v="0"/>
    <n v="1"/>
    <n v="13"/>
    <n v="30"/>
    <n v="2"/>
    <n v="21.07"/>
    <n v="23.228676"/>
    <n v="3000000"/>
    <n v="154260"/>
    <n v="1481917"/>
    <n v="18207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983499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195"/>
    <d v="2020-06-09T00:00:00"/>
    <d v="2024-06-09T00:00:00"/>
    <n v="0"/>
    <n v="1"/>
    <n v="9"/>
    <n v="30"/>
    <n v="2"/>
    <n v="21.02"/>
    <n v="23.168139"/>
    <n v="29900000"/>
    <n v="926196"/>
    <n v="26005201"/>
    <n v="318864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d v="2020-06-09T00:00:00"/>
    <s v="A"/>
    <n v="2241400"/>
    <s v="LINEA CONSUMO"/>
    <n v="1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1205"/>
    <n v="4"/>
    <n v="21424"/>
    <d v="2021-03-08T00:00:00"/>
    <d v="2031-03-08T00:00:00"/>
    <n v="0"/>
    <n v="1"/>
    <n v="0"/>
    <n v="30"/>
    <n v="2"/>
    <n v="19.529997999999999"/>
    <n v="21.376580000000001"/>
    <n v="120000000"/>
    <n v="2281797"/>
    <n v="120000000"/>
    <n v="1432200"/>
    <n v="0"/>
    <n v="120000000"/>
    <m/>
    <n v="0"/>
    <n v="0"/>
    <n v="0"/>
    <m/>
    <m/>
    <d v="2021-03-08T00:00:00"/>
    <n v="2"/>
    <s v="O"/>
    <n v="1"/>
    <n v="30"/>
    <n v="0"/>
    <m/>
    <m/>
    <m/>
    <m/>
    <m/>
    <m/>
    <n v="1"/>
    <n v="1"/>
    <m/>
    <m/>
    <n v="12177684"/>
    <s v="LINEA CONSUMO"/>
    <n v="0"/>
    <n v="0"/>
    <m/>
    <m/>
    <n v="5"/>
    <m/>
    <m/>
    <m/>
    <m/>
    <n v="1"/>
    <n v="7"/>
    <n v="2"/>
    <d v="2021-03-31T00:00:00"/>
    <x v="0"/>
    <s v="Consumo"/>
    <x v="6"/>
    <x v="0"/>
    <x v="0"/>
  </r>
  <r>
    <s v="C"/>
    <s v="*"/>
    <n v="144205"/>
    <n v="4"/>
    <n v="21130"/>
    <d v="2020-12-29T00:00:00"/>
    <d v="2024-05-03T00:00:00"/>
    <n v="0"/>
    <n v="1"/>
    <n v="3"/>
    <n v="30"/>
    <n v="2"/>
    <n v="19.32"/>
    <n v="21.126010999999998"/>
    <n v="5000000"/>
    <n v="170510"/>
    <n v="4714343"/>
    <n v="2530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566159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241"/>
    <d v="2021-01-25T00:00:00"/>
    <d v="2022-05-30T00:00:00"/>
    <n v="0"/>
    <n v="1"/>
    <n v="3"/>
    <n v="30"/>
    <n v="2"/>
    <n v="11.420004"/>
    <n v="12.03712"/>
    <n v="1800000"/>
    <n v="121816"/>
    <n v="1465454"/>
    <n v="46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486841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974"/>
    <d v="2020-07-01T00:00:00"/>
    <d v="2023-12-15T00:00:00"/>
    <n v="0"/>
    <n v="1"/>
    <n v="9"/>
    <n v="30"/>
    <n v="2"/>
    <n v="23.42"/>
    <n v="26.104899"/>
    <n v="26629611"/>
    <n v="949649"/>
    <n v="22085417"/>
    <n v="215520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396400"/>
    <s v="LINEA CONSUMO"/>
    <n v="0"/>
    <n v="0"/>
    <m/>
    <m/>
    <n v="1"/>
    <n v="2"/>
    <n v="44013"/>
    <s v="A"/>
    <m/>
    <n v="1"/>
    <n v="7"/>
    <n v="2"/>
    <d v="2021-03-31T00:00:00"/>
    <x v="0"/>
    <s v="Consumo"/>
    <x v="5"/>
    <x v="0"/>
    <x v="0"/>
  </r>
  <r>
    <s v="C"/>
    <s v="*"/>
    <n v="144205"/>
    <n v="4"/>
    <n v="20789"/>
    <d v="2020-10-22T00:00:00"/>
    <d v="2022-02-05T00:00:00"/>
    <n v="0"/>
    <n v="1"/>
    <n v="5"/>
    <n v="30"/>
    <n v="2"/>
    <n v="11.42"/>
    <n v="12.037115999999999"/>
    <n v="1748000"/>
    <n v="125601"/>
    <n v="1188095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97148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8949"/>
    <d v="2020-07-01T00:00:00"/>
    <d v="2022-09-10T00:00:00"/>
    <n v="0"/>
    <n v="1"/>
    <n v="8"/>
    <n v="30"/>
    <n v="2"/>
    <n v="17.420000000000002"/>
    <n v="18.880393000000002"/>
    <n v="6176382"/>
    <n v="286897"/>
    <n v="4514342"/>
    <n v="43680"/>
    <n v="0"/>
    <n v="0"/>
    <m/>
    <n v="0"/>
    <n v="0"/>
    <n v="0"/>
    <m/>
    <m/>
    <d v="2021-03-10T00:00:00"/>
    <n v="1"/>
    <s v="O"/>
    <n v="1"/>
    <n v="30"/>
    <n v="0"/>
    <m/>
    <m/>
    <m/>
    <m/>
    <m/>
    <m/>
    <n v="1"/>
    <n v="1"/>
    <m/>
    <m/>
    <n v="206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7668"/>
    <d v="2018-10-24T00:00:00"/>
    <d v="2021-07-10T00:00:00"/>
    <n v="0"/>
    <n v="1"/>
    <n v="28"/>
    <n v="30"/>
    <n v="2"/>
    <n v="11.37"/>
    <n v="11.981638"/>
    <n v="11000000"/>
    <n v="400106"/>
    <n v="1563204"/>
    <n v="9811"/>
    <n v="0"/>
    <n v="0"/>
    <m/>
    <n v="0"/>
    <n v="0"/>
    <n v="0"/>
    <m/>
    <m/>
    <d v="2021-03-17T00:00:00"/>
    <n v="1"/>
    <s v="O"/>
    <n v="1"/>
    <n v="30"/>
    <n v="0"/>
    <m/>
    <m/>
    <m/>
    <m/>
    <m/>
    <m/>
    <n v="1"/>
    <n v="1"/>
    <m/>
    <m/>
    <n v="1211425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1060"/>
    <d v="2020-12-14T00:00:00"/>
    <d v="2022-06-30T00:00:00"/>
    <n v="0"/>
    <n v="1"/>
    <n v="2"/>
    <n v="30"/>
    <n v="2"/>
    <n v="21.02"/>
    <n v="23.168139"/>
    <n v="2000000"/>
    <n v="130509"/>
    <n v="1807376"/>
    <n v="31248"/>
    <n v="0"/>
    <n v="0"/>
    <m/>
    <n v="0"/>
    <n v="0"/>
    <n v="0"/>
    <m/>
    <m/>
    <d v="2021-03-18T00:00:00"/>
    <n v="1"/>
    <s v="O"/>
    <n v="1"/>
    <n v="30"/>
    <n v="0"/>
    <m/>
    <m/>
    <m/>
    <m/>
    <m/>
    <m/>
    <n v="1"/>
    <n v="1"/>
    <m/>
    <m/>
    <n v="120641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9517"/>
    <d v="2019-11-15T00:00:00"/>
    <d v="2022-09-10T00:00:00"/>
    <n v="0"/>
    <n v="1"/>
    <n v="16"/>
    <n v="30"/>
    <n v="2"/>
    <n v="20.88"/>
    <n v="22.998778999999999"/>
    <n v="8000000"/>
    <n v="320695"/>
    <n v="4458250"/>
    <n v="69822"/>
    <n v="0"/>
    <n v="0"/>
    <m/>
    <n v="0"/>
    <n v="0"/>
    <n v="0"/>
    <m/>
    <m/>
    <d v="2021-03-03T00:00:00"/>
    <n v="1"/>
    <s v="O"/>
    <n v="1"/>
    <n v="30"/>
    <n v="0"/>
    <m/>
    <m/>
    <m/>
    <m/>
    <m/>
    <m/>
    <n v="1"/>
    <n v="1"/>
    <m/>
    <m/>
    <n v="1986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9556"/>
    <d v="2019-11-26T00:00:00"/>
    <d v="2021-12-15T00:00:00"/>
    <n v="0"/>
    <n v="1"/>
    <n v="20"/>
    <n v="30"/>
    <n v="2"/>
    <n v="11.28"/>
    <n v="11.881841"/>
    <n v="2000000"/>
    <n v="93476"/>
    <n v="309505"/>
    <n v="38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538809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7865"/>
    <d v="2020-07-01T00:00:00"/>
    <d v="2022-05-05T00:00:00"/>
    <n v="25"/>
    <n v="1"/>
    <n v="7"/>
    <n v="30"/>
    <n v="2"/>
    <n v="20.9"/>
    <n v="23.022960000000001"/>
    <n v="11469903"/>
    <n v="632079"/>
    <n v="7999466"/>
    <n v="113100"/>
    <n v="0"/>
    <n v="0"/>
    <m/>
    <n v="0"/>
    <n v="0"/>
    <n v="0"/>
    <m/>
    <m/>
    <d v="2021-03-31T00:00:00"/>
    <n v="1"/>
    <s v="O"/>
    <n v="1"/>
    <n v="30"/>
    <n v="206378"/>
    <m/>
    <m/>
    <m/>
    <m/>
    <m/>
    <m/>
    <n v="1"/>
    <n v="1"/>
    <m/>
    <m/>
    <n v="578000"/>
    <s v="LINEA CONSUMO"/>
    <n v="0"/>
    <n v="2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7159"/>
    <d v="2018-07-19T00:00:00"/>
    <d v="2021-08-05T00:00:00"/>
    <n v="0"/>
    <n v="1"/>
    <n v="31"/>
    <n v="30"/>
    <n v="2"/>
    <n v="22.550001000000002"/>
    <n v="25.032988"/>
    <n v="15000000"/>
    <n v="577134"/>
    <n v="2696825"/>
    <n v="472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275028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1030"/>
    <d v="2020-12-04T00:00:00"/>
    <d v="2024-12-05T00:00:00"/>
    <n v="0"/>
    <n v="1"/>
    <n v="3"/>
    <n v="30"/>
    <n v="2"/>
    <n v="11.42"/>
    <n v="12.037115999999999"/>
    <n v="10000000"/>
    <n v="260500"/>
    <n v="9489719"/>
    <n v="84280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9677818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982"/>
    <d v="2020-07-01T00:00:00"/>
    <d v="2022-12-05T00:00:00"/>
    <n v="0"/>
    <n v="1"/>
    <n v="8"/>
    <n v="30"/>
    <n v="2"/>
    <n v="23.42"/>
    <n v="26.104899"/>
    <n v="2567491"/>
    <n v="116778"/>
    <n v="1993659"/>
    <n v="33722"/>
    <n v="0"/>
    <n v="0"/>
    <m/>
    <n v="0"/>
    <n v="0"/>
    <n v="0"/>
    <m/>
    <m/>
    <d v="2021-03-04T00:00:00"/>
    <n v="1"/>
    <s v="O"/>
    <n v="1"/>
    <n v="30"/>
    <n v="0"/>
    <m/>
    <m/>
    <m/>
    <m/>
    <m/>
    <m/>
    <n v="1"/>
    <n v="1"/>
    <m/>
    <m/>
    <n v="540000"/>
    <s v="LINEA CONSUMO"/>
    <n v="0"/>
    <n v="0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05"/>
    <n v="4"/>
    <n v="17315"/>
    <d v="2020-07-01T00:00:00"/>
    <d v="2022-02-16T00:00:00"/>
    <n v="0"/>
    <n v="1"/>
    <n v="8"/>
    <n v="30"/>
    <n v="2"/>
    <n v="20.05"/>
    <n v="21.999092000000001"/>
    <n v="10781203"/>
    <n v="666945"/>
    <n v="6612685"/>
    <n v="77343"/>
    <n v="0"/>
    <n v="0"/>
    <m/>
    <n v="0"/>
    <n v="0"/>
    <n v="0"/>
    <m/>
    <m/>
    <d v="2021-03-09T00:00:00"/>
    <n v="1"/>
    <s v="O"/>
    <n v="1"/>
    <n v="30"/>
    <n v="0"/>
    <m/>
    <m/>
    <m/>
    <m/>
    <m/>
    <m/>
    <n v="1"/>
    <n v="1"/>
    <m/>
    <m/>
    <n v="2081915"/>
    <s v="LINEA CONSUMO"/>
    <n v="0"/>
    <n v="0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05"/>
    <n v="4"/>
    <n v="18329"/>
    <d v="2020-07-01T00:00:00"/>
    <d v="2022-02-15T00:00:00"/>
    <n v="0"/>
    <n v="1"/>
    <n v="8"/>
    <n v="30"/>
    <n v="2"/>
    <n v="17.52"/>
    <n v="18.997626"/>
    <n v="6634684"/>
    <n v="402390"/>
    <n v="4061881"/>
    <n v="28935"/>
    <n v="0"/>
    <n v="0"/>
    <m/>
    <n v="0"/>
    <n v="0"/>
    <n v="0"/>
    <m/>
    <m/>
    <d v="2021-03-29T00:00:00"/>
    <n v="1"/>
    <s v="O"/>
    <n v="1"/>
    <n v="30"/>
    <n v="0"/>
    <m/>
    <m/>
    <m/>
    <m/>
    <m/>
    <m/>
    <n v="1"/>
    <n v="1"/>
    <m/>
    <m/>
    <n v="1278829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9081"/>
    <d v="2019-08-14T00:00:00"/>
    <d v="2022-09-02T00:00:00"/>
    <n v="0"/>
    <n v="1"/>
    <n v="18"/>
    <n v="30"/>
    <n v="2"/>
    <n v="11.41"/>
    <n v="12.026018000000001"/>
    <n v="5198000"/>
    <n v="171187"/>
    <n v="2806005"/>
    <n v="24892"/>
    <n v="0"/>
    <n v="0"/>
    <m/>
    <n v="0"/>
    <n v="0"/>
    <n v="0"/>
    <m/>
    <m/>
    <d v="2021-03-02T00:00:00"/>
    <n v="1"/>
    <s v="O"/>
    <n v="1"/>
    <n v="30"/>
    <n v="0"/>
    <m/>
    <m/>
    <m/>
    <m/>
    <m/>
    <m/>
    <n v="1"/>
    <n v="1"/>
    <m/>
    <m/>
    <n v="6395748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18296"/>
    <d v="2019-02-28T00:00:00"/>
    <d v="2022-03-05T00:00:00"/>
    <n v="0"/>
    <n v="1"/>
    <n v="24"/>
    <n v="30"/>
    <n v="2"/>
    <n v="21.03"/>
    <n v="23.180243999999998"/>
    <n v="9500000"/>
    <n v="358059"/>
    <n v="3726302"/>
    <n v="41363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8107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1205"/>
    <n v="4"/>
    <n v="16074"/>
    <d v="2020-07-01T00:00:00"/>
    <d v="2028-06-05T00:00:00"/>
    <n v="0"/>
    <n v="1"/>
    <n v="8"/>
    <n v="30"/>
    <n v="2"/>
    <n v="12.000000999999999"/>
    <n v="12.682504"/>
    <n v="102049365"/>
    <n v="1669028"/>
    <n v="96674850"/>
    <n v="805625"/>
    <n v="0"/>
    <n v="116836277"/>
    <m/>
    <n v="0"/>
    <n v="0"/>
    <n v="0"/>
    <m/>
    <m/>
    <d v="2021-03-05T00:00:00"/>
    <n v="2"/>
    <s v="O"/>
    <n v="1"/>
    <n v="30"/>
    <n v="0"/>
    <m/>
    <m/>
    <m/>
    <m/>
    <m/>
    <m/>
    <n v="1"/>
    <n v="1"/>
    <m/>
    <m/>
    <n v="593252"/>
    <s v="LINEA CONSUMO"/>
    <n v="0"/>
    <n v="0"/>
    <m/>
    <m/>
    <n v="1"/>
    <n v="2"/>
    <n v="44013"/>
    <s v="A"/>
    <m/>
    <n v="1"/>
    <n v="7"/>
    <n v="2"/>
    <d v="2021-03-31T00:00:00"/>
    <x v="0"/>
    <s v="Consumo"/>
    <x v="6"/>
    <x v="0"/>
    <x v="0"/>
  </r>
  <r>
    <s v="C"/>
    <s v="*"/>
    <n v="144205"/>
    <n v="4"/>
    <n v="21288"/>
    <d v="2021-02-12T00:00:00"/>
    <d v="2024-02-28T00:00:00"/>
    <n v="0"/>
    <n v="1"/>
    <n v="1"/>
    <n v="30"/>
    <n v="2"/>
    <n v="21.02"/>
    <n v="23.168139"/>
    <n v="25000000"/>
    <n v="942133"/>
    <n v="24436522"/>
    <n v="5707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4688172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17550"/>
    <d v="2018-10-03T00:00:00"/>
    <d v="2022-10-03T00:00:00"/>
    <n v="27"/>
    <n v="1"/>
    <n v="28"/>
    <n v="30"/>
    <n v="2"/>
    <n v="22.37"/>
    <n v="24.812258"/>
    <n v="29900000"/>
    <n v="948048"/>
    <n v="15200413"/>
    <n v="252531"/>
    <n v="0"/>
    <n v="0"/>
    <m/>
    <n v="0"/>
    <n v="0"/>
    <n v="0"/>
    <m/>
    <m/>
    <d v="2021-03-31T00:00:00"/>
    <n v="1"/>
    <s v="O"/>
    <n v="1"/>
    <n v="30"/>
    <n v="148572"/>
    <m/>
    <m/>
    <m/>
    <m/>
    <m/>
    <m/>
    <n v="1"/>
    <n v="1"/>
    <m/>
    <m/>
    <n v="221040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19753"/>
    <d v="2020-01-10T00:00:00"/>
    <d v="2023-01-30T00:00:00"/>
    <n v="0"/>
    <n v="1"/>
    <n v="14"/>
    <n v="30"/>
    <n v="2"/>
    <n v="20.98"/>
    <n v="23.119727999999999"/>
    <n v="5000000"/>
    <n v="188324"/>
    <n v="3329909"/>
    <n v="2717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919000"/>
    <s v="LINEA CONSUMO"/>
    <n v="0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491"/>
    <d v="2020-08-21T00:00:00"/>
    <d v="2023-10-30T00:00:00"/>
    <n v="0"/>
    <n v="1"/>
    <n v="7"/>
    <n v="30"/>
    <n v="2"/>
    <n v="21.02"/>
    <n v="23.168139"/>
    <n v="10000000"/>
    <n v="362602"/>
    <n v="8614771"/>
    <n v="0"/>
    <n v="0"/>
    <n v="0"/>
    <m/>
    <n v="0"/>
    <n v="0"/>
    <n v="0"/>
    <m/>
    <m/>
    <d v="2021-03-31T00:00:00"/>
    <n v="1"/>
    <s v="O"/>
    <n v="1"/>
    <n v="30"/>
    <n v="0"/>
    <m/>
    <m/>
    <m/>
    <m/>
    <m/>
    <m/>
    <n v="1"/>
    <n v="1"/>
    <m/>
    <m/>
    <n v="1405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9667"/>
    <d v="2020-07-01T00:00:00"/>
    <d v="2022-05-05T00:00:00"/>
    <n v="0"/>
    <n v="1"/>
    <n v="8"/>
    <n v="30"/>
    <n v="2"/>
    <n v="17.350000000000001"/>
    <n v="18.798393999999998"/>
    <n v="4467054"/>
    <n v="238502"/>
    <n v="2975495"/>
    <n v="4158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m/>
    <m/>
    <n v="726000"/>
    <s v="LINEA CONSUMO"/>
    <n v="0"/>
    <n v="0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05"/>
    <n v="4"/>
    <n v="16421"/>
    <d v="2018-02-19T00:00:00"/>
    <d v="2021-07-05T00:00:00"/>
    <n v="0"/>
    <n v="1"/>
    <n v="37"/>
    <n v="30"/>
    <n v="2"/>
    <n v="20.8"/>
    <n v="22.902097999999999"/>
    <n v="20000000"/>
    <n v="697358"/>
    <n v="1919758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643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105"/>
    <n v="4"/>
    <n v="20414"/>
    <d v="2020-07-31T00:00:00"/>
    <d v="2023-08-15T00:00:00"/>
    <n v="0"/>
    <n v="1"/>
    <n v="7"/>
    <n v="30"/>
    <n v="2"/>
    <n v="21.02"/>
    <n v="23.168139"/>
    <n v="5500000"/>
    <n v="207269"/>
    <n v="4681227"/>
    <n v="4099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818000"/>
    <s v="LINEA CONSUMO"/>
    <n v="0"/>
    <n v="0"/>
    <n v="890806974"/>
    <s v="COOPROCAL"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12"/>
    <d v="2020-07-13T00:00:00"/>
    <d v="2022-03-30T00:00:00"/>
    <n v="0"/>
    <n v="1"/>
    <n v="11"/>
    <n v="30"/>
    <n v="2"/>
    <n v="17.420000000000002"/>
    <n v="18.880393000000002"/>
    <n v="2500000"/>
    <n v="144921"/>
    <n v="1208631"/>
    <n v="33345"/>
    <n v="0"/>
    <n v="0"/>
    <m/>
    <n v="0"/>
    <n v="0"/>
    <n v="0"/>
    <m/>
    <m/>
    <d v="2021-02-03T00:00:00"/>
    <n v="1"/>
    <s v="O"/>
    <n v="1"/>
    <n v="30"/>
    <n v="0"/>
    <m/>
    <m/>
    <m/>
    <m/>
    <m/>
    <m/>
    <n v="1"/>
    <n v="1"/>
    <m/>
    <m/>
    <n v="671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66"/>
    <d v="2020-10-21T00:00:00"/>
    <d v="2024-10-30T00:00:00"/>
    <n v="0"/>
    <n v="1"/>
    <n v="5"/>
    <n v="30"/>
    <n v="2"/>
    <n v="11.42"/>
    <n v="12.037115999999999"/>
    <n v="2488000"/>
    <n v="64812"/>
    <n v="22776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249352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71"/>
    <d v="2020-10-21T00:00:00"/>
    <d v="2024-11-21T00:00:00"/>
    <n v="9"/>
    <n v="1"/>
    <n v="2"/>
    <n v="30"/>
    <n v="2"/>
    <n v="20.880009000000001"/>
    <n v="22.99879"/>
    <n v="22594649"/>
    <n v="689058"/>
    <n v="21997008"/>
    <n v="113229"/>
    <n v="0"/>
    <n v="0"/>
    <m/>
    <n v="0"/>
    <n v="0"/>
    <n v="0"/>
    <m/>
    <m/>
    <d v="2021-03-30T00:00:00"/>
    <n v="1"/>
    <s v="O"/>
    <n v="1"/>
    <n v="30"/>
    <n v="934292"/>
    <m/>
    <m/>
    <m/>
    <m/>
    <m/>
    <m/>
    <n v="1"/>
    <n v="1"/>
    <m/>
    <m/>
    <n v="2408148"/>
    <s v="LINEA CONSUMO"/>
    <n v="0"/>
    <n v="0"/>
    <m/>
    <m/>
    <n v="5"/>
    <m/>
    <m/>
    <m/>
    <m/>
    <n v="1"/>
    <n v="7"/>
    <n v="1"/>
    <d v="2021-03-31T00:00:00"/>
    <x v="0"/>
    <s v="Consumo"/>
    <x v="5"/>
    <x v="0"/>
    <x v="0"/>
  </r>
  <r>
    <s v="C"/>
    <s v="*"/>
    <n v="144205"/>
    <n v="4"/>
    <n v="19561"/>
    <d v="2019-11-27T00:00:00"/>
    <d v="2022-07-10T00:00:00"/>
    <n v="0"/>
    <n v="1"/>
    <n v="15"/>
    <n v="30"/>
    <n v="2"/>
    <n v="23.28"/>
    <n v="25.931840999999999"/>
    <n v="10000000"/>
    <n v="432273"/>
    <n v="5890430"/>
    <n v="72371"/>
    <n v="0"/>
    <n v="0"/>
    <m/>
    <n v="0"/>
    <n v="0"/>
    <n v="0"/>
    <m/>
    <m/>
    <d v="2021-03-11T00:00:00"/>
    <n v="1"/>
    <s v="O"/>
    <n v="1"/>
    <n v="30"/>
    <n v="0"/>
    <m/>
    <m/>
    <m/>
    <m/>
    <m/>
    <m/>
    <n v="1"/>
    <n v="1"/>
    <m/>
    <m/>
    <n v="973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21053"/>
    <d v="2020-12-11T00:00:00"/>
    <d v="2025-06-30T00:00:00"/>
    <n v="0"/>
    <n v="1"/>
    <n v="4"/>
    <n v="30"/>
    <n v="2"/>
    <n v="21.02"/>
    <n v="23.168139"/>
    <n v="19900000"/>
    <n v="572876"/>
    <n v="18812095"/>
    <n v="360641"/>
    <n v="0"/>
    <n v="0"/>
    <m/>
    <n v="0"/>
    <n v="0"/>
    <n v="0"/>
    <m/>
    <m/>
    <d v="2021-03-05T00:00:00"/>
    <n v="1"/>
    <s v="O"/>
    <n v="1"/>
    <n v="30"/>
    <n v="0"/>
    <m/>
    <m/>
    <m/>
    <m/>
    <m/>
    <m/>
    <n v="1"/>
    <n v="1"/>
    <m/>
    <m/>
    <n v="1375765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05"/>
    <n v="4"/>
    <n v="21471"/>
    <d v="2021-03-24T00:00:00"/>
    <d v="2022-03-30T00:00:00"/>
    <n v="0"/>
    <n v="1"/>
    <n v="0"/>
    <n v="30"/>
    <n v="2"/>
    <n v="11.420004"/>
    <n v="12.03712"/>
    <n v="1480000"/>
    <n v="131095"/>
    <n v="1480000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0823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17861"/>
    <d v="2020-07-01T00:00:00"/>
    <d v="2023-02-03T00:00:00"/>
    <n v="0"/>
    <n v="1"/>
    <n v="10"/>
    <n v="30"/>
    <n v="2"/>
    <n v="17.3"/>
    <n v="18.739854000000001"/>
    <n v="18028023"/>
    <n v="725262"/>
    <n v="12743586"/>
    <n v="0"/>
    <n v="0"/>
    <n v="0"/>
    <m/>
    <n v="0"/>
    <n v="0"/>
    <n v="0"/>
    <m/>
    <m/>
    <d v="2021-03-30T00:00:00"/>
    <n v="1"/>
    <s v="O"/>
    <n v="1"/>
    <n v="30"/>
    <n v="0"/>
    <m/>
    <m/>
    <m/>
    <m/>
    <m/>
    <m/>
    <n v="1"/>
    <n v="1"/>
    <m/>
    <m/>
    <n v="1118000"/>
    <s v="LINEA CONSUMO"/>
    <n v="0"/>
    <n v="0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05"/>
    <n v="4"/>
    <n v="20516"/>
    <d v="2020-08-28T00:00:00"/>
    <d v="2022-03-15T00:00:00"/>
    <n v="0"/>
    <n v="1"/>
    <n v="7"/>
    <n v="30"/>
    <n v="2"/>
    <n v="11.42"/>
    <n v="12.037115999999999"/>
    <n v="1700000"/>
    <n v="103212"/>
    <n v="1055458"/>
    <n v="5025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31006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4"/>
    <n v="20715"/>
    <d v="2020-10-14T00:00:00"/>
    <d v="2024-05-14T00:00:00"/>
    <n v="0"/>
    <n v="1"/>
    <n v="3"/>
    <n v="30"/>
    <n v="2"/>
    <n v="20.88"/>
    <n v="22.998778999999999"/>
    <n v="13747893"/>
    <n v="456751"/>
    <n v="13083858"/>
    <n v="121316"/>
    <n v="0"/>
    <n v="0"/>
    <m/>
    <n v="0"/>
    <n v="0"/>
    <n v="0"/>
    <m/>
    <m/>
    <d v="2021-03-15T00:00:00"/>
    <n v="1"/>
    <s v="O"/>
    <n v="1"/>
    <n v="30"/>
    <n v="0"/>
    <m/>
    <m/>
    <m/>
    <m/>
    <m/>
    <m/>
    <n v="1"/>
    <n v="1"/>
    <m/>
    <m/>
    <n v="1623994"/>
    <s v="LINEA CONSUMO"/>
    <n v="0"/>
    <n v="0"/>
    <m/>
    <m/>
    <n v="5"/>
    <m/>
    <m/>
    <m/>
    <m/>
    <n v="1"/>
    <n v="7"/>
    <n v="1"/>
    <d v="2021-03-31T00:00:00"/>
    <x v="0"/>
    <s v="Consumo"/>
    <x v="4"/>
    <x v="0"/>
    <x v="0"/>
  </r>
  <r>
    <s v="C"/>
    <s v="*"/>
    <n v="141205"/>
    <n v="4"/>
    <n v="21444"/>
    <d v="2021-03-16T00:00:00"/>
    <d v="2030-03-16T00:00:00"/>
    <n v="0"/>
    <n v="1"/>
    <n v="0"/>
    <n v="30"/>
    <n v="2"/>
    <n v="19.529997999999999"/>
    <n v="21.376580000000001"/>
    <n v="60000000"/>
    <n v="1183491"/>
    <n v="60000000"/>
    <n v="455700"/>
    <n v="0"/>
    <n v="60000000"/>
    <m/>
    <n v="0"/>
    <n v="0"/>
    <n v="0"/>
    <m/>
    <m/>
    <d v="2021-03-16T00:00:00"/>
    <n v="3"/>
    <s v="O"/>
    <n v="1"/>
    <n v="30"/>
    <n v="0"/>
    <m/>
    <m/>
    <m/>
    <m/>
    <m/>
    <m/>
    <n v="1"/>
    <n v="1"/>
    <m/>
    <m/>
    <n v="210000"/>
    <s v="LINEA CONSUMO"/>
    <n v="0"/>
    <n v="0"/>
    <m/>
    <m/>
    <n v="5"/>
    <m/>
    <m/>
    <m/>
    <m/>
    <n v="1"/>
    <n v="7"/>
    <n v="2"/>
    <d v="2021-03-31T00:00:00"/>
    <x v="0"/>
    <s v="Consumo"/>
    <x v="5"/>
    <x v="0"/>
    <x v="0"/>
  </r>
  <r>
    <s v="C"/>
    <s v="*"/>
    <n v="144205"/>
    <n v="4"/>
    <n v="20735"/>
    <d v="2020-10-15T00:00:00"/>
    <d v="2021-12-15T00:00:00"/>
    <n v="0"/>
    <n v="1"/>
    <n v="3"/>
    <n v="30"/>
    <n v="2"/>
    <n v="22.14"/>
    <n v="24.530735"/>
    <n v="11492213"/>
    <n v="938955"/>
    <n v="9270959"/>
    <n v="854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2657900"/>
    <s v="LINEA CONSUMO"/>
    <n v="0"/>
    <n v="0"/>
    <m/>
    <m/>
    <n v="5"/>
    <m/>
    <m/>
    <m/>
    <m/>
    <n v="1"/>
    <n v="7"/>
    <n v="1"/>
    <d v="2021-03-31T00:00:00"/>
    <x v="0"/>
    <s v="Consumo"/>
    <x v="2"/>
    <x v="0"/>
    <x v="0"/>
  </r>
  <r>
    <s v="C"/>
    <s v="*"/>
    <n v="144205"/>
    <n v="4"/>
    <n v="19725"/>
    <d v="2019-12-30T00:00:00"/>
    <d v="2023-01-15T00:00:00"/>
    <n v="0"/>
    <n v="1"/>
    <n v="14"/>
    <n v="30"/>
    <n v="2"/>
    <n v="23.35"/>
    <n v="26.018343000000002"/>
    <n v="10000000"/>
    <n v="388924"/>
    <n v="6877302"/>
    <n v="80298"/>
    <n v="0"/>
    <n v="0"/>
    <m/>
    <n v="0"/>
    <n v="0"/>
    <n v="0"/>
    <m/>
    <m/>
    <d v="2021-03-12T00:00:00"/>
    <n v="1"/>
    <s v="O"/>
    <n v="1"/>
    <n v="30"/>
    <n v="0"/>
    <m/>
    <m/>
    <m/>
    <m/>
    <m/>
    <m/>
    <n v="1"/>
    <n v="1"/>
    <m/>
    <m/>
    <n v="1932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818"/>
    <d v="2019-06-13T00:00:00"/>
    <d v="2021-12-15T00:00:00"/>
    <n v="15"/>
    <n v="1"/>
    <n v="20"/>
    <n v="30"/>
    <n v="2"/>
    <n v="11.39"/>
    <n v="12.003826"/>
    <n v="6170000"/>
    <n v="237304"/>
    <n v="2109360"/>
    <n v="19703"/>
    <n v="0"/>
    <n v="0"/>
    <m/>
    <n v="0"/>
    <n v="0"/>
    <n v="0"/>
    <m/>
    <m/>
    <d v="2021-03-01T00:00:00"/>
    <n v="1"/>
    <s v="O"/>
    <n v="1"/>
    <n v="30"/>
    <n v="71553"/>
    <m/>
    <m/>
    <m/>
    <m/>
    <m/>
    <m/>
    <n v="1"/>
    <n v="1"/>
    <m/>
    <m/>
    <n v="6179065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159"/>
    <d v="2020-05-29T00:00:00"/>
    <d v="2023-09-29T00:00:00"/>
    <n v="0"/>
    <n v="1"/>
    <n v="10"/>
    <n v="30"/>
    <n v="2"/>
    <n v="19.320074000000002"/>
    <n v="21.126100000000001"/>
    <n v="5000000"/>
    <n v="170511"/>
    <n v="4020528"/>
    <n v="8632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d v="2020-05-29T00:00:00"/>
    <s v="A"/>
    <n v="2175200"/>
    <s v="LINEA CONSUMO"/>
    <n v="1"/>
    <n v="0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05"/>
    <n v="4"/>
    <n v="20379"/>
    <d v="2020-07-28T00:00:00"/>
    <d v="2022-04-15T00:00:00"/>
    <n v="0"/>
    <n v="1"/>
    <n v="7"/>
    <n v="30"/>
    <n v="2"/>
    <n v="21.02"/>
    <n v="23.168139"/>
    <n v="2500000"/>
    <n v="149252"/>
    <n v="1721832"/>
    <n v="13413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1092000"/>
    <s v="LINEA CONSUMO"/>
    <n v="0"/>
    <n v="0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05"/>
    <n v="3"/>
    <n v="20079"/>
    <d v="2020-03-20T00:00:00"/>
    <d v="2023-08-05T00:00:00"/>
    <n v="0"/>
    <n v="1"/>
    <n v="11"/>
    <n v="30"/>
    <n v="2"/>
    <n v="17.32"/>
    <n v="18.763266999999999"/>
    <n v="16000000"/>
    <n v="529318"/>
    <n v="12438846"/>
    <n v="173536"/>
    <n v="0"/>
    <n v="0"/>
    <m/>
    <n v="0"/>
    <n v="0"/>
    <n v="0"/>
    <m/>
    <m/>
    <d v="2021-03-01T00:00:00"/>
    <n v="1"/>
    <s v="O"/>
    <n v="1"/>
    <n v="30"/>
    <n v="0"/>
    <m/>
    <m/>
    <m/>
    <m/>
    <m/>
    <m/>
    <n v="1"/>
    <n v="1"/>
    <d v="2020-03-20T00:00:00"/>
    <s v="A"/>
    <n v="2384900"/>
    <s v="LINEA CONSUMO"/>
    <n v="1"/>
    <n v="0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05"/>
    <n v="4"/>
    <n v="550003112"/>
    <d v="2020-08-13T00:00:00"/>
    <d v="2022-08-17T00:00:00"/>
    <n v="0"/>
    <n v="1"/>
    <n v="7"/>
    <n v="30"/>
    <n v="2"/>
    <n v="23.432207999999999"/>
    <n v="26.12"/>
    <n v="5000000"/>
    <n v="264405"/>
    <n v="3724064"/>
    <n v="33936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876858"/>
    <s v="LINEA CONSUMO"/>
    <n v="0"/>
    <n v="0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05"/>
    <n v="4"/>
    <n v="20622"/>
    <d v="2020-09-24T00:00:00"/>
    <d v="2023-09-30T00:00:00"/>
    <n v="0"/>
    <n v="1"/>
    <n v="6"/>
    <n v="30"/>
    <n v="2"/>
    <n v="23.42"/>
    <n v="26.104899"/>
    <n v="7000000"/>
    <n v="272503"/>
    <n v="6120747"/>
    <n v="15928"/>
    <n v="0"/>
    <n v="0"/>
    <m/>
    <n v="0"/>
    <n v="0"/>
    <n v="0"/>
    <m/>
    <m/>
    <d v="2021-03-26T00:00:00"/>
    <n v="1"/>
    <s v="O"/>
    <n v="1"/>
    <n v="30"/>
    <n v="0"/>
    <m/>
    <m/>
    <m/>
    <m/>
    <m/>
    <m/>
    <n v="1"/>
    <n v="1"/>
    <m/>
    <m/>
    <n v="56000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05"/>
    <n v="4"/>
    <n v="18530"/>
    <d v="2019-04-17T00:00:00"/>
    <d v="2022-09-15T00:00:00"/>
    <n v="0"/>
    <n v="1"/>
    <n v="22"/>
    <n v="30"/>
    <n v="2"/>
    <n v="21.08"/>
    <n v="23.240787000000001"/>
    <n v="19900000"/>
    <n v="696775"/>
    <n v="6590202"/>
    <n v="86814"/>
    <n v="0"/>
    <n v="0"/>
    <m/>
    <n v="0"/>
    <n v="0"/>
    <n v="0"/>
    <m/>
    <m/>
    <d v="2021-03-16T00:00:00"/>
    <n v="1"/>
    <s v="O"/>
    <n v="1"/>
    <n v="30"/>
    <n v="0"/>
    <m/>
    <m/>
    <m/>
    <m/>
    <m/>
    <m/>
    <n v="1"/>
    <n v="1"/>
    <m/>
    <m/>
    <n v="1267350"/>
    <s v="LINEA CONSUMO"/>
    <n v="0"/>
    <n v="0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10"/>
    <n v="4"/>
    <n v="19654"/>
    <d v="2020-07-01T00:00:00"/>
    <d v="2022-06-05T00:00:00"/>
    <n v="55"/>
    <n v="1"/>
    <n v="6"/>
    <n v="30"/>
    <n v="2"/>
    <n v="20.95"/>
    <n v="23.083431999999998"/>
    <n v="4067007"/>
    <n v="216216"/>
    <n v="3048554"/>
    <n v="97297"/>
    <n v="0"/>
    <n v="0"/>
    <m/>
    <n v="30486"/>
    <n v="0"/>
    <n v="0"/>
    <m/>
    <m/>
    <d v="2021-02-24T00:00:00"/>
    <n v="1"/>
    <s v="O"/>
    <n v="1"/>
    <n v="30"/>
    <n v="216774"/>
    <m/>
    <m/>
    <m/>
    <m/>
    <m/>
    <m/>
    <n v="1"/>
    <n v="1"/>
    <m/>
    <m/>
    <n v="1330500"/>
    <s v="LINEA CONSUMO"/>
    <n v="0"/>
    <n v="2"/>
    <m/>
    <m/>
    <n v="1"/>
    <n v="2"/>
    <n v="44013"/>
    <s v="A"/>
    <m/>
    <n v="1"/>
    <n v="7"/>
    <n v="2"/>
    <d v="2021-03-31T00:00:00"/>
    <x v="1"/>
    <s v="Consumo"/>
    <x v="0"/>
    <x v="1"/>
    <x v="0"/>
  </r>
  <r>
    <s v="C"/>
    <s v="*"/>
    <n v="144210"/>
    <n v="4"/>
    <n v="19041"/>
    <d v="2020-07-01T00:00:00"/>
    <d v="2024-04-01T00:00:00"/>
    <n v="0"/>
    <n v="1"/>
    <n v="6"/>
    <n v="30"/>
    <n v="2"/>
    <n v="21.02"/>
    <n v="23.168139"/>
    <n v="26645525"/>
    <n v="860753"/>
    <n v="24175476"/>
    <n v="1248670"/>
    <n v="0"/>
    <n v="0"/>
    <m/>
    <n v="241755"/>
    <n v="0"/>
    <n v="0"/>
    <m/>
    <m/>
    <d v="2021-01-02T00:00:00"/>
    <n v="1"/>
    <s v="O"/>
    <n v="1"/>
    <n v="30"/>
    <n v="0"/>
    <m/>
    <m/>
    <m/>
    <m/>
    <m/>
    <m/>
    <n v="1"/>
    <n v="1"/>
    <m/>
    <m/>
    <n v="1293600"/>
    <s v="LINEA CONSUMO"/>
    <n v="0"/>
    <n v="0"/>
    <m/>
    <m/>
    <n v="1"/>
    <n v="2"/>
    <n v="44013"/>
    <s v="A"/>
    <m/>
    <n v="1"/>
    <n v="7"/>
    <n v="2"/>
    <d v="2021-03-31T00:00:00"/>
    <x v="1"/>
    <s v="Consumo"/>
    <x v="5"/>
    <x v="1"/>
    <x v="0"/>
  </r>
  <r>
    <s v="C"/>
    <s v="*"/>
    <n v="144210"/>
    <n v="4"/>
    <n v="21073"/>
    <d v="2020-12-16T00:00:00"/>
    <d v="2022-01-10T00:00:00"/>
    <n v="50"/>
    <n v="1"/>
    <n v="0"/>
    <n v="30"/>
    <n v="2"/>
    <n v="11.42"/>
    <n v="12.037115999999999"/>
    <n v="500000"/>
    <n v="44289"/>
    <n v="500000"/>
    <n v="13558"/>
    <n v="0"/>
    <n v="0"/>
    <m/>
    <n v="5000"/>
    <n v="0"/>
    <n v="0"/>
    <m/>
    <m/>
    <d v="2021-01-10T00:00:00"/>
    <n v="1"/>
    <s v="O"/>
    <n v="1"/>
    <n v="30"/>
    <n v="79436"/>
    <m/>
    <m/>
    <m/>
    <m/>
    <m/>
    <m/>
    <n v="1"/>
    <n v="1"/>
    <m/>
    <m/>
    <n v="805000"/>
    <s v="LINEA CONSUMO"/>
    <n v="0"/>
    <n v="0"/>
    <m/>
    <m/>
    <n v="5"/>
    <m/>
    <m/>
    <m/>
    <m/>
    <n v="1"/>
    <n v="7"/>
    <n v="2"/>
    <d v="2021-03-31T00:00:00"/>
    <x v="1"/>
    <s v="Consumo"/>
    <x v="1"/>
    <x v="1"/>
    <x v="0"/>
  </r>
  <r>
    <s v="C"/>
    <s v="*"/>
    <n v="144210"/>
    <n v="4"/>
    <n v="12633"/>
    <d v="2015-08-18T00:00:00"/>
    <d v="2021-06-18T00:00:00"/>
    <n v="42"/>
    <n v="1"/>
    <n v="65"/>
    <n v="30"/>
    <n v="2"/>
    <n v="20.400001"/>
    <n v="22.419736"/>
    <n v="15000000"/>
    <n v="368114"/>
    <n v="1489222"/>
    <n v="35700"/>
    <n v="0"/>
    <n v="0"/>
    <m/>
    <n v="14892"/>
    <n v="0"/>
    <n v="0"/>
    <m/>
    <m/>
    <d v="2021-03-31T00:00:00"/>
    <n v="1"/>
    <s v="O"/>
    <n v="1"/>
    <n v="30"/>
    <n v="421390"/>
    <m/>
    <m/>
    <m/>
    <m/>
    <m/>
    <m/>
    <n v="1"/>
    <n v="1"/>
    <m/>
    <m/>
    <n v="194500"/>
    <s v="LINEA CONSUMO"/>
    <n v="0"/>
    <n v="0"/>
    <m/>
    <m/>
    <n v="5"/>
    <m/>
    <m/>
    <m/>
    <m/>
    <n v="1"/>
    <n v="7"/>
    <n v="2"/>
    <d v="2021-03-31T00:00:00"/>
    <x v="1"/>
    <s v="Consumo"/>
    <x v="1"/>
    <x v="1"/>
    <x v="0"/>
  </r>
  <r>
    <s v="C"/>
    <s v="*"/>
    <n v="144210"/>
    <n v="4"/>
    <n v="550003080"/>
    <d v="2020-07-01T00:00:00"/>
    <d v="2022-01-17T00:00:00"/>
    <n v="43"/>
    <n v="1"/>
    <n v="6"/>
    <n v="30"/>
    <n v="2"/>
    <n v="23.432207999999999"/>
    <n v="26.12"/>
    <n v="2220000"/>
    <n v="148155"/>
    <n v="1493600"/>
    <n v="59433"/>
    <n v="0"/>
    <n v="0"/>
    <m/>
    <n v="14936"/>
    <n v="0"/>
    <n v="0"/>
    <m/>
    <m/>
    <d v="2021-01-29T00:00:00"/>
    <n v="1"/>
    <s v="O"/>
    <n v="1"/>
    <n v="30"/>
    <n v="163191"/>
    <m/>
    <m/>
    <m/>
    <m/>
    <m/>
    <m/>
    <n v="1"/>
    <n v="1"/>
    <m/>
    <m/>
    <n v="140561"/>
    <s v="LINEA CONSUMO"/>
    <n v="0"/>
    <n v="0"/>
    <m/>
    <m/>
    <n v="1"/>
    <n v="1"/>
    <n v="44013"/>
    <s v="A"/>
    <m/>
    <n v="2"/>
    <n v="7"/>
    <n v="2"/>
    <d v="2021-03-31T00:00:00"/>
    <x v="1"/>
    <s v="Consumo"/>
    <x v="1"/>
    <x v="1"/>
    <x v="0"/>
  </r>
  <r>
    <s v="C"/>
    <s v="*"/>
    <n v="144210"/>
    <n v="4"/>
    <n v="550003081"/>
    <d v="2020-07-01T00:00:00"/>
    <d v="2021-07-17T00:00:00"/>
    <n v="43"/>
    <n v="1"/>
    <n v="6"/>
    <n v="30"/>
    <n v="2"/>
    <n v="23.432207999999999"/>
    <n v="26.12"/>
    <n v="100000"/>
    <n v="9459"/>
    <n v="52978"/>
    <n v="2489"/>
    <n v="0"/>
    <n v="0"/>
    <m/>
    <n v="530"/>
    <n v="0"/>
    <n v="0"/>
    <m/>
    <m/>
    <d v="2021-01-20T00:00:00"/>
    <n v="1"/>
    <s v="O"/>
    <n v="1"/>
    <n v="30"/>
    <n v="16966"/>
    <m/>
    <m/>
    <m/>
    <m/>
    <m/>
    <m/>
    <n v="1"/>
    <n v="1"/>
    <m/>
    <m/>
    <n v="4986"/>
    <s v="LINEA CONSUMO"/>
    <n v="0"/>
    <n v="0"/>
    <m/>
    <m/>
    <n v="1"/>
    <n v="1"/>
    <n v="44013"/>
    <s v="A"/>
    <m/>
    <n v="2"/>
    <n v="7"/>
    <n v="2"/>
    <d v="2021-03-31T00:00:00"/>
    <x v="1"/>
    <s v="Consumo"/>
    <x v="1"/>
    <x v="1"/>
    <x v="0"/>
  </r>
  <r>
    <s v="C"/>
    <s v="*"/>
    <n v="144210"/>
    <n v="4"/>
    <n v="550003094"/>
    <d v="2020-07-01T00:00:00"/>
    <d v="2022-03-17T00:00:00"/>
    <n v="43"/>
    <n v="1"/>
    <n v="6"/>
    <n v="30"/>
    <n v="2"/>
    <n v="23.432207999999999"/>
    <n v="26.12"/>
    <n v="2680000"/>
    <n v="163795"/>
    <n v="1868740"/>
    <n v="52746"/>
    <n v="0"/>
    <n v="0"/>
    <m/>
    <n v="18687"/>
    <n v="0"/>
    <n v="0"/>
    <m/>
    <m/>
    <d v="2021-03-24T00:00:00"/>
    <n v="1"/>
    <s v="O"/>
    <n v="1"/>
    <n v="30"/>
    <n v="135843"/>
    <m/>
    <m/>
    <m/>
    <m/>
    <m/>
    <m/>
    <n v="1"/>
    <n v="1"/>
    <m/>
    <m/>
    <n v="175864"/>
    <s v="LINEA CONSUMO"/>
    <n v="0"/>
    <n v="0"/>
    <m/>
    <m/>
    <n v="1"/>
    <n v="1"/>
    <n v="44013"/>
    <s v="A"/>
    <m/>
    <n v="2"/>
    <n v="7"/>
    <n v="2"/>
    <d v="2021-03-31T00:00:00"/>
    <x v="1"/>
    <s v="Consumo"/>
    <x v="1"/>
    <x v="1"/>
    <x v="0"/>
  </r>
  <r>
    <s v="C"/>
    <s v="*"/>
    <n v="144210"/>
    <n v="4"/>
    <n v="550003137"/>
    <d v="2020-12-04T00:00:00"/>
    <d v="2021-12-17T00:00:00"/>
    <n v="0"/>
    <n v="1"/>
    <n v="3"/>
    <n v="30"/>
    <n v="2"/>
    <n v="23.432207999999999"/>
    <n v="26.12"/>
    <n v="912000"/>
    <n v="86009"/>
    <n v="703480"/>
    <n v="5954"/>
    <n v="0"/>
    <n v="0"/>
    <m/>
    <n v="7035"/>
    <n v="0"/>
    <n v="0"/>
    <m/>
    <m/>
    <d v="2021-03-24T00:00:00"/>
    <n v="1"/>
    <s v="O"/>
    <n v="1"/>
    <n v="30"/>
    <n v="0"/>
    <m/>
    <m/>
    <m/>
    <m/>
    <m/>
    <m/>
    <n v="1"/>
    <n v="1"/>
    <m/>
    <m/>
    <n v="66204"/>
    <s v="LINEA CONSUMO"/>
    <n v="0"/>
    <n v="0"/>
    <m/>
    <m/>
    <n v="5"/>
    <m/>
    <m/>
    <m/>
    <m/>
    <n v="2"/>
    <n v="7"/>
    <n v="2"/>
    <d v="2021-03-31T00:00:00"/>
    <x v="1"/>
    <s v="Consumo"/>
    <x v="1"/>
    <x v="1"/>
    <x v="0"/>
  </r>
  <r>
    <s v="C"/>
    <s v="*"/>
    <n v="144210"/>
    <n v="4"/>
    <n v="550003163"/>
    <d v="2021-01-29T00:00:00"/>
    <d v="2022-02-17T00:00:00"/>
    <n v="13"/>
    <n v="1"/>
    <n v="0"/>
    <n v="30"/>
    <n v="2"/>
    <n v="23.02"/>
    <n v="25.611024"/>
    <n v="625721"/>
    <n v="58872"/>
    <n v="625721"/>
    <n v="17200"/>
    <n v="0"/>
    <n v="0"/>
    <m/>
    <n v="6257"/>
    <n v="0"/>
    <n v="0"/>
    <m/>
    <m/>
    <d v="2021-02-17T00:00:00"/>
    <n v="1"/>
    <s v="O"/>
    <n v="1"/>
    <n v="30"/>
    <n v="46864"/>
    <m/>
    <m/>
    <m/>
    <m/>
    <m/>
    <m/>
    <n v="1"/>
    <n v="1"/>
    <m/>
    <m/>
    <n v="58886"/>
    <s v="LINEA CONSUMO"/>
    <n v="0"/>
    <n v="0"/>
    <m/>
    <m/>
    <n v="5"/>
    <m/>
    <m/>
    <m/>
    <m/>
    <n v="2"/>
    <n v="7"/>
    <n v="2"/>
    <d v="2021-03-31T00:00:00"/>
    <x v="1"/>
    <s v="Consumo"/>
    <x v="1"/>
    <x v="1"/>
    <x v="0"/>
  </r>
  <r>
    <s v="C"/>
    <s v="*"/>
    <n v="144215"/>
    <n v="4"/>
    <n v="17329"/>
    <d v="2018-08-17T00:00:00"/>
    <d v="2021-07-01T00:00:00"/>
    <n v="59"/>
    <n v="1"/>
    <n v="28"/>
    <n v="30"/>
    <n v="2"/>
    <n v="10.45"/>
    <n v="10.965329000000001"/>
    <n v="7400000"/>
    <n v="252395"/>
    <n v="1323624"/>
    <n v="32861"/>
    <n v="0"/>
    <n v="0"/>
    <m/>
    <n v="132362"/>
    <n v="32861"/>
    <n v="6390"/>
    <m/>
    <m/>
    <d v="2021-03-26T00:00:00"/>
    <n v="1"/>
    <s v="O"/>
    <n v="1"/>
    <n v="30"/>
    <n v="335646"/>
    <m/>
    <m/>
    <m/>
    <m/>
    <m/>
    <m/>
    <n v="1"/>
    <n v="1"/>
    <m/>
    <m/>
    <n v="515203"/>
    <s v="LINEA CONSUMO"/>
    <n v="0"/>
    <n v="2"/>
    <m/>
    <m/>
    <n v="5"/>
    <m/>
    <m/>
    <m/>
    <m/>
    <n v="1"/>
    <n v="7"/>
    <n v="2"/>
    <d v="2021-03-31T00:00:00"/>
    <x v="2"/>
    <s v="Consumo"/>
    <x v="1"/>
    <x v="1"/>
    <x v="0"/>
  </r>
  <r>
    <s v="C"/>
    <s v="*"/>
    <n v="144215"/>
    <n v="4"/>
    <n v="17391"/>
    <d v="2018-09-06T00:00:00"/>
    <d v="2023-03-15T00:00:00"/>
    <n v="75"/>
    <n v="1"/>
    <n v="27"/>
    <n v="30"/>
    <n v="2"/>
    <n v="20.05"/>
    <n v="21.999092000000001"/>
    <n v="29900000"/>
    <n v="844870"/>
    <n v="18239613"/>
    <n v="678854"/>
    <n v="0"/>
    <n v="0"/>
    <m/>
    <n v="1823961"/>
    <n v="678854"/>
    <n v="154620"/>
    <m/>
    <m/>
    <d v="2021-02-26T00:00:00"/>
    <n v="1"/>
    <s v="O"/>
    <n v="1"/>
    <n v="30"/>
    <n v="1647583"/>
    <m/>
    <m/>
    <m/>
    <m/>
    <m/>
    <m/>
    <n v="1"/>
    <n v="1"/>
    <m/>
    <m/>
    <n v="7099526"/>
    <s v="LINEA CONSUMO"/>
    <n v="0"/>
    <n v="2"/>
    <m/>
    <m/>
    <n v="5"/>
    <m/>
    <m/>
    <m/>
    <m/>
    <n v="1"/>
    <n v="7"/>
    <n v="2"/>
    <d v="2021-03-31T00:00:00"/>
    <x v="2"/>
    <s v="Consumo"/>
    <x v="3"/>
    <x v="1"/>
    <x v="0"/>
  </r>
  <r>
    <s v="C"/>
    <s v="*"/>
    <n v="144215"/>
    <n v="4"/>
    <n v="16994"/>
    <d v="2018-06-14T00:00:00"/>
    <d v="2021-02-10T00:00:00"/>
    <n v="80"/>
    <n v="1"/>
    <n v="29"/>
    <n v="30"/>
    <n v="2"/>
    <n v="22.569998999999999"/>
    <n v="25.057534"/>
    <n v="10000000"/>
    <n v="428650"/>
    <n v="579211"/>
    <n v="19347"/>
    <n v="0"/>
    <n v="0"/>
    <m/>
    <n v="57921"/>
    <n v="19347"/>
    <n v="7500"/>
    <m/>
    <m/>
    <d v="2021-02-01T00:00:00"/>
    <n v="1"/>
    <s v="O"/>
    <n v="1"/>
    <n v="30"/>
    <n v="579211"/>
    <m/>
    <m/>
    <m/>
    <m/>
    <m/>
    <m/>
    <n v="1"/>
    <n v="1"/>
    <m/>
    <m/>
    <n v="504000"/>
    <s v="LINEA CONSUMO"/>
    <n v="0"/>
    <n v="0"/>
    <m/>
    <m/>
    <n v="5"/>
    <m/>
    <m/>
    <m/>
    <m/>
    <n v="1"/>
    <n v="7"/>
    <n v="2"/>
    <d v="2021-03-31T00:00:00"/>
    <x v="2"/>
    <s v="Consumo"/>
    <x v="1"/>
    <x v="1"/>
    <x v="0"/>
  </r>
  <r>
    <s v="C"/>
    <s v="*"/>
    <n v="144215"/>
    <n v="4"/>
    <n v="15068"/>
    <d v="2017-05-12T00:00:00"/>
    <d v="2021-05-16T00:00:00"/>
    <n v="74"/>
    <n v="1"/>
    <n v="43"/>
    <n v="30"/>
    <n v="2"/>
    <n v="22.14"/>
    <n v="24.530735"/>
    <n v="6000000"/>
    <n v="189493"/>
    <n v="882983"/>
    <n v="32315"/>
    <n v="0"/>
    <n v="0"/>
    <m/>
    <n v="88298"/>
    <n v="32315"/>
    <n v="7816"/>
    <m/>
    <m/>
    <d v="2021-03-17T00:00:00"/>
    <n v="1"/>
    <s v="O"/>
    <n v="1"/>
    <n v="30"/>
    <n v="514233"/>
    <m/>
    <m/>
    <m/>
    <m/>
    <m/>
    <m/>
    <n v="1"/>
    <n v="1"/>
    <m/>
    <m/>
    <n v="434000"/>
    <s v="LINEA CONSUMO"/>
    <n v="0"/>
    <n v="2"/>
    <m/>
    <m/>
    <n v="5"/>
    <m/>
    <m/>
    <m/>
    <m/>
    <n v="1"/>
    <n v="7"/>
    <n v="2"/>
    <d v="2021-03-31T00:00:00"/>
    <x v="2"/>
    <s v="Consumo"/>
    <x v="1"/>
    <x v="1"/>
    <x v="0"/>
  </r>
  <r>
    <s v="C"/>
    <s v="*"/>
    <n v="144215"/>
    <n v="4"/>
    <n v="17601"/>
    <d v="2018-10-10T00:00:00"/>
    <d v="2022-04-10T00:00:00"/>
    <n v="80"/>
    <n v="1"/>
    <n v="26"/>
    <n v="30"/>
    <n v="2"/>
    <n v="16.37"/>
    <n v="17.655830000000002"/>
    <n v="15000000"/>
    <n v="471538"/>
    <n v="6535071"/>
    <n v="221047"/>
    <n v="0"/>
    <n v="0"/>
    <m/>
    <n v="653507"/>
    <n v="221047"/>
    <n v="165215"/>
    <m/>
    <m/>
    <d v="2021-03-24T00:00:00"/>
    <n v="1"/>
    <s v="O"/>
    <n v="1"/>
    <n v="30"/>
    <n v="952595"/>
    <m/>
    <m/>
    <m/>
    <m/>
    <m/>
    <m/>
    <n v="1"/>
    <n v="1"/>
    <m/>
    <m/>
    <n v="0"/>
    <s v="LINEA CONSUMO"/>
    <n v="0"/>
    <n v="2"/>
    <m/>
    <m/>
    <n v="5"/>
    <m/>
    <m/>
    <m/>
    <m/>
    <n v="1"/>
    <n v="7"/>
    <n v="2"/>
    <d v="2021-03-31T00:00:00"/>
    <x v="2"/>
    <s v="Consumo"/>
    <x v="2"/>
    <x v="1"/>
    <x v="0"/>
  </r>
  <r>
    <s v="C"/>
    <s v="*"/>
    <n v="144215"/>
    <n v="2"/>
    <n v="18293"/>
    <d v="2020-07-01T00:00:00"/>
    <d v="2022-01-14T00:00:00"/>
    <n v="16"/>
    <n v="1"/>
    <n v="7"/>
    <n v="30"/>
    <n v="2"/>
    <n v="21.03"/>
    <n v="23.180243999999998"/>
    <n v="2055556"/>
    <n v="134144"/>
    <n v="1331529"/>
    <n v="19490"/>
    <n v="0"/>
    <n v="0"/>
    <m/>
    <n v="133153"/>
    <n v="19490"/>
    <n v="0"/>
    <m/>
    <m/>
    <d v="2021-03-20T00:00:00"/>
    <n v="1"/>
    <s v="O"/>
    <n v="1"/>
    <n v="30"/>
    <n v="110815"/>
    <m/>
    <m/>
    <m/>
    <m/>
    <m/>
    <m/>
    <n v="1"/>
    <n v="1"/>
    <d v="2020-07-01T00:00:00"/>
    <s v="C"/>
    <n v="212000"/>
    <s v="LINEA CONSUMO"/>
    <n v="1"/>
    <n v="0"/>
    <m/>
    <m/>
    <n v="5"/>
    <m/>
    <m/>
    <m/>
    <m/>
    <n v="1"/>
    <n v="7"/>
    <n v="2"/>
    <d v="2021-03-31T00:00:00"/>
    <x v="2"/>
    <s v="Consumo"/>
    <x v="1"/>
    <x v="1"/>
    <x v="1"/>
  </r>
  <r>
    <s v="C"/>
    <s v="*"/>
    <n v="144215"/>
    <n v="4"/>
    <n v="20416"/>
    <d v="2020-07-31T00:00:00"/>
    <d v="2024-08-15T00:00:00"/>
    <n v="75"/>
    <n v="1"/>
    <n v="4"/>
    <n v="30"/>
    <n v="2"/>
    <n v="23.42"/>
    <n v="26.104899"/>
    <n v="5000000"/>
    <n v="161410"/>
    <n v="4736770"/>
    <n v="276834"/>
    <n v="0"/>
    <n v="0"/>
    <m/>
    <n v="473677"/>
    <n v="276834"/>
    <n v="46215"/>
    <m/>
    <m/>
    <d v="2020-12-15T00:00:00"/>
    <n v="1"/>
    <s v="O"/>
    <n v="1"/>
    <n v="30"/>
    <n v="210588"/>
    <m/>
    <m/>
    <m/>
    <m/>
    <m/>
    <m/>
    <n v="1"/>
    <n v="1"/>
    <m/>
    <m/>
    <n v="1541074"/>
    <s v="LINEA CONSUMO"/>
    <n v="0"/>
    <n v="0"/>
    <m/>
    <m/>
    <n v="5"/>
    <m/>
    <m/>
    <m/>
    <m/>
    <n v="1"/>
    <n v="7"/>
    <n v="2"/>
    <d v="2021-03-31T00:00:00"/>
    <x v="2"/>
    <s v="Consumo"/>
    <x v="0"/>
    <x v="1"/>
    <x v="0"/>
  </r>
  <r>
    <s v="C"/>
    <s v="*"/>
    <n v="144215"/>
    <n v="4"/>
    <n v="17898"/>
    <d v="2018-12-06T00:00:00"/>
    <d v="2021-02-15T00:00:00"/>
    <n v="75"/>
    <n v="1"/>
    <n v="24"/>
    <n v="30"/>
    <n v="2"/>
    <n v="17.32"/>
    <n v="18.763266999999999"/>
    <n v="5500000"/>
    <n v="255212"/>
    <n v="457207"/>
    <n v="22728"/>
    <n v="0"/>
    <n v="0"/>
    <m/>
    <n v="45721"/>
    <n v="22728"/>
    <n v="4440"/>
    <m/>
    <m/>
    <d v="2020-12-14T00:00:00"/>
    <n v="1"/>
    <s v="O"/>
    <n v="1"/>
    <n v="30"/>
    <n v="457207"/>
    <m/>
    <m/>
    <m/>
    <m/>
    <m/>
    <m/>
    <n v="1"/>
    <n v="1"/>
    <m/>
    <m/>
    <n v="1239000"/>
    <s v="LINEA CONSUMO"/>
    <n v="0"/>
    <n v="0"/>
    <m/>
    <m/>
    <n v="5"/>
    <m/>
    <m/>
    <m/>
    <m/>
    <n v="1"/>
    <n v="7"/>
    <n v="2"/>
    <d v="2021-03-31T00:00:00"/>
    <x v="2"/>
    <s v="Consumo"/>
    <x v="1"/>
    <x v="1"/>
    <x v="0"/>
  </r>
  <r>
    <s v="C"/>
    <s v="*"/>
    <n v="144215"/>
    <n v="3"/>
    <n v="19979"/>
    <d v="2020-07-01T00:00:00"/>
    <d v="2023-01-05T00:00:00"/>
    <n v="85"/>
    <n v="1"/>
    <n v="5"/>
    <n v="30"/>
    <n v="2"/>
    <n v="21.07"/>
    <n v="23.228676"/>
    <n v="5714856"/>
    <n v="246681"/>
    <n v="4844548"/>
    <n v="240245"/>
    <n v="0"/>
    <n v="0"/>
    <m/>
    <n v="484455"/>
    <n v="240245"/>
    <n v="9889"/>
    <m/>
    <m/>
    <d v="2021-03-31T00:00:00"/>
    <n v="1"/>
    <s v="O"/>
    <n v="1"/>
    <n v="30"/>
    <n v="374924"/>
    <m/>
    <m/>
    <m/>
    <m/>
    <m/>
    <m/>
    <n v="1"/>
    <n v="1"/>
    <d v="2020-07-01T00:00:00"/>
    <s v="A"/>
    <n v="629000"/>
    <s v="LINEA CONSUMO"/>
    <n v="1"/>
    <n v="2"/>
    <m/>
    <m/>
    <n v="5"/>
    <m/>
    <m/>
    <m/>
    <m/>
    <n v="1"/>
    <n v="7"/>
    <n v="2"/>
    <d v="2021-03-31T00:00:00"/>
    <x v="2"/>
    <s v="Consumo"/>
    <x v="0"/>
    <x v="1"/>
    <x v="0"/>
  </r>
  <r>
    <s v="C"/>
    <s v="*"/>
    <n v="144215"/>
    <n v="3"/>
    <n v="19975"/>
    <d v="2020-02-27T00:00:00"/>
    <d v="2021-11-15T00:00:00"/>
    <n v="75"/>
    <n v="1"/>
    <n v="9"/>
    <n v="30"/>
    <n v="2"/>
    <n v="21.07"/>
    <n v="23.228676"/>
    <n v="3000000"/>
    <n v="179176"/>
    <n v="1778167"/>
    <n v="89121"/>
    <n v="0"/>
    <n v="0"/>
    <m/>
    <n v="177817"/>
    <n v="89121"/>
    <n v="16035"/>
    <m/>
    <m/>
    <d v="2021-01-27T00:00:00"/>
    <n v="1"/>
    <s v="O"/>
    <n v="1"/>
    <n v="30"/>
    <n v="451695"/>
    <m/>
    <m/>
    <m/>
    <m/>
    <m/>
    <m/>
    <n v="1"/>
    <n v="1"/>
    <d v="2020-02-27T00:00:00"/>
    <s v="A"/>
    <n v="410000"/>
    <s v="LINEA CONSUMO"/>
    <n v="1"/>
    <n v="0"/>
    <m/>
    <m/>
    <n v="5"/>
    <m/>
    <m/>
    <m/>
    <m/>
    <n v="1"/>
    <n v="7"/>
    <n v="2"/>
    <d v="2021-03-31T00:00:00"/>
    <x v="2"/>
    <s v="Consumo"/>
    <x v="1"/>
    <x v="1"/>
    <x v="0"/>
  </r>
  <r>
    <s v="C"/>
    <s v="*"/>
    <n v="144220"/>
    <n v="4"/>
    <n v="19206"/>
    <d v="2019-08-30T00:00:00"/>
    <d v="2021-11-05T00:00:00"/>
    <n v="145"/>
    <n v="1"/>
    <n v="13"/>
    <n v="30"/>
    <n v="2"/>
    <n v="21.01"/>
    <n v="23.156034999999999"/>
    <n v="6000000"/>
    <n v="289246"/>
    <n v="3299915"/>
    <n v="161390"/>
    <n v="0"/>
    <n v="0"/>
    <m/>
    <n v="659983"/>
    <n v="161390"/>
    <n v="135372"/>
    <m/>
    <m/>
    <d v="2021-03-03T00:00:00"/>
    <n v="1"/>
    <s v="O"/>
    <n v="1"/>
    <n v="30"/>
    <n v="1158110"/>
    <m/>
    <m/>
    <m/>
    <m/>
    <m/>
    <m/>
    <n v="1"/>
    <n v="1"/>
    <m/>
    <m/>
    <n v="593000"/>
    <s v="LINEA CONSUMO"/>
    <n v="0"/>
    <n v="2"/>
    <m/>
    <m/>
    <n v="5"/>
    <m/>
    <m/>
    <m/>
    <m/>
    <n v="1"/>
    <n v="7"/>
    <n v="2"/>
    <d v="2021-03-31T00:00:00"/>
    <x v="3"/>
    <s v="Consumo"/>
    <x v="0"/>
    <x v="1"/>
    <x v="0"/>
  </r>
  <r>
    <s v="C"/>
    <s v="*"/>
    <n v="144220"/>
    <n v="4"/>
    <n v="19365"/>
    <d v="2020-07-01T00:00:00"/>
    <d v="2022-09-05T00:00:00"/>
    <n v="115"/>
    <n v="1"/>
    <n v="4"/>
    <n v="30"/>
    <n v="2"/>
    <n v="23.33"/>
    <n v="25.993621999999998"/>
    <n v="2687300"/>
    <n v="132653"/>
    <n v="2356169"/>
    <n v="148752"/>
    <n v="0"/>
    <n v="0"/>
    <m/>
    <n v="471234"/>
    <n v="148752"/>
    <n v="80181"/>
    <m/>
    <m/>
    <d v="2021-02-26T00:00:00"/>
    <n v="1"/>
    <s v="O"/>
    <n v="1"/>
    <n v="30"/>
    <n v="357634"/>
    <m/>
    <m/>
    <m/>
    <m/>
    <m/>
    <m/>
    <n v="1"/>
    <n v="1"/>
    <m/>
    <m/>
    <n v="438000"/>
    <s v="LINEA CONSUMO"/>
    <n v="0"/>
    <n v="2"/>
    <m/>
    <m/>
    <n v="1"/>
    <n v="2"/>
    <n v="44013"/>
    <s v="A"/>
    <m/>
    <n v="1"/>
    <n v="7"/>
    <n v="2"/>
    <d v="2021-03-31T00:00:00"/>
    <x v="3"/>
    <s v="Consumo"/>
    <x v="1"/>
    <x v="1"/>
    <x v="0"/>
  </r>
  <r>
    <s v="C"/>
    <s v="*"/>
    <n v="144220"/>
    <n v="4"/>
    <n v="17070"/>
    <d v="2020-07-01T00:00:00"/>
    <d v="2021-08-15T00:00:00"/>
    <n v="135"/>
    <n v="1"/>
    <n v="3"/>
    <n v="30"/>
    <n v="2"/>
    <n v="20.170000000000002"/>
    <n v="22.143163000000001"/>
    <n v="5523989"/>
    <n v="476583"/>
    <n v="4012759"/>
    <n v="221889"/>
    <n v="0"/>
    <n v="0"/>
    <m/>
    <n v="802552"/>
    <n v="221889"/>
    <n v="129851"/>
    <m/>
    <m/>
    <d v="2021-03-13T00:00:00"/>
    <n v="1"/>
    <s v="O"/>
    <n v="1"/>
    <n v="30"/>
    <n v="1745444"/>
    <m/>
    <m/>
    <m/>
    <m/>
    <m/>
    <m/>
    <n v="1"/>
    <n v="1"/>
    <m/>
    <m/>
    <n v="367000"/>
    <s v="LINEA CONSUMO"/>
    <n v="0"/>
    <n v="2"/>
    <m/>
    <m/>
    <n v="1"/>
    <n v="2"/>
    <n v="44013"/>
    <s v="A"/>
    <m/>
    <n v="1"/>
    <n v="7"/>
    <n v="2"/>
    <d v="2021-03-31T00:00:00"/>
    <x v="3"/>
    <s v="Consumo"/>
    <x v="0"/>
    <x v="1"/>
    <x v="0"/>
  </r>
  <r>
    <s v="C"/>
    <s v="*"/>
    <n v="144220"/>
    <n v="4"/>
    <n v="19224"/>
    <d v="2020-07-01T00:00:00"/>
    <d v="2021-06-06T00:00:00"/>
    <n v="144"/>
    <n v="1"/>
    <n v="3"/>
    <n v="30"/>
    <n v="2"/>
    <n v="23.34"/>
    <n v="26.005981999999999"/>
    <n v="1439834"/>
    <n v="146659"/>
    <n v="972436"/>
    <n v="41612"/>
    <n v="0"/>
    <n v="0"/>
    <m/>
    <n v="194487"/>
    <n v="41612"/>
    <n v="52418"/>
    <m/>
    <m/>
    <d v="2021-01-04T00:00:00"/>
    <n v="1"/>
    <s v="O"/>
    <n v="1"/>
    <n v="30"/>
    <n v="549035"/>
    <m/>
    <m/>
    <m/>
    <m/>
    <m/>
    <m/>
    <n v="1"/>
    <n v="1"/>
    <m/>
    <m/>
    <n v="144000"/>
    <s v="LINEA CONSUMO"/>
    <n v="0"/>
    <n v="2"/>
    <m/>
    <m/>
    <n v="1"/>
    <n v="2"/>
    <n v="44013"/>
    <s v="A"/>
    <m/>
    <n v="1"/>
    <n v="7"/>
    <n v="2"/>
    <d v="2021-03-31T00:00:00"/>
    <x v="3"/>
    <s v="Consumo"/>
    <x v="1"/>
    <x v="1"/>
    <x v="0"/>
  </r>
  <r>
    <s v="C"/>
    <s v="*"/>
    <n v="144220"/>
    <n v="2"/>
    <n v="18614"/>
    <d v="2020-07-01T00:00:00"/>
    <d v="2024-11-30T00:00:00"/>
    <n v="30"/>
    <n v="1"/>
    <n v="6"/>
    <n v="30"/>
    <n v="2"/>
    <n v="21.08"/>
    <n v="23.240787000000001"/>
    <n v="21984443"/>
    <n v="648329"/>
    <n v="20340918"/>
    <n v="621220"/>
    <n v="0"/>
    <n v="0"/>
    <m/>
    <n v="4068184"/>
    <n v="621220"/>
    <n v="0"/>
    <m/>
    <m/>
    <d v="2021-03-31T00:00:00"/>
    <n v="1"/>
    <s v="O"/>
    <n v="1"/>
    <n v="30"/>
    <n v="587129"/>
    <m/>
    <m/>
    <m/>
    <m/>
    <m/>
    <m/>
    <n v="1"/>
    <n v="1"/>
    <d v="2020-07-01T00:00:00"/>
    <s v="D"/>
    <n v="1963300"/>
    <s v="LINEA CONSUMO"/>
    <n v="1"/>
    <n v="0"/>
    <m/>
    <m/>
    <n v="5"/>
    <m/>
    <m/>
    <m/>
    <m/>
    <n v="1"/>
    <n v="7"/>
    <n v="2"/>
    <d v="2021-03-31T00:00:00"/>
    <x v="3"/>
    <s v="Consumo"/>
    <x v="5"/>
    <x v="1"/>
    <x v="1"/>
  </r>
  <r>
    <s v="C"/>
    <s v="*"/>
    <n v="144220"/>
    <n v="4"/>
    <n v="20186"/>
    <d v="2020-06-04T00:00:00"/>
    <d v="2023-10-15T00:00:00"/>
    <n v="105"/>
    <n v="1"/>
    <n v="5"/>
    <n v="30"/>
    <n v="2"/>
    <n v="19.320074000000002"/>
    <n v="21.126100000000001"/>
    <n v="5000000"/>
    <n v="170511"/>
    <n v="4496357"/>
    <n v="191347"/>
    <n v="0"/>
    <n v="0"/>
    <m/>
    <n v="899271"/>
    <n v="191347"/>
    <n v="109707"/>
    <m/>
    <m/>
    <d v="2020-11-26T00:00:00"/>
    <n v="1"/>
    <s v="O"/>
    <n v="1"/>
    <n v="30"/>
    <n v="360620"/>
    <m/>
    <m/>
    <m/>
    <m/>
    <m/>
    <m/>
    <n v="1"/>
    <n v="1"/>
    <m/>
    <m/>
    <n v="966623"/>
    <s v="LINEA CONSUMO"/>
    <n v="0"/>
    <n v="2"/>
    <m/>
    <m/>
    <n v="5"/>
    <m/>
    <m/>
    <m/>
    <m/>
    <n v="1"/>
    <n v="7"/>
    <n v="2"/>
    <d v="2021-03-31T00:00:00"/>
    <x v="3"/>
    <s v="Consumo"/>
    <x v="0"/>
    <x v="1"/>
    <x v="0"/>
  </r>
  <r>
    <s v="C"/>
    <s v="*"/>
    <n v="144220"/>
    <n v="4"/>
    <n v="550002829"/>
    <d v="2019-01-30T00:00:00"/>
    <d v="2021-02-04T00:00:00"/>
    <n v="176"/>
    <n v="1"/>
    <n v="19"/>
    <n v="30"/>
    <n v="2"/>
    <n v="23.432207999999999"/>
    <n v="26.12"/>
    <n v="5000000"/>
    <n v="264480"/>
    <n v="1228758"/>
    <n v="46782"/>
    <n v="0"/>
    <n v="0"/>
    <m/>
    <n v="245752"/>
    <n v="46782"/>
    <n v="90954"/>
    <m/>
    <m/>
    <d v="2020-10-20T00:00:00"/>
    <n v="1"/>
    <s v="O"/>
    <n v="1"/>
    <n v="30"/>
    <n v="1228758"/>
    <m/>
    <m/>
    <m/>
    <m/>
    <m/>
    <m/>
    <n v="1"/>
    <n v="1"/>
    <m/>
    <m/>
    <n v="264157"/>
    <s v="LINEA CONSUMO"/>
    <n v="0"/>
    <n v="2"/>
    <m/>
    <m/>
    <n v="5"/>
    <m/>
    <m/>
    <m/>
    <m/>
    <n v="2"/>
    <n v="7"/>
    <n v="2"/>
    <d v="2021-03-31T00:00:00"/>
    <x v="3"/>
    <s v="Consumo"/>
    <x v="1"/>
    <x v="1"/>
    <x v="0"/>
  </r>
  <r>
    <s v="C"/>
    <s v="*"/>
    <n v="144220"/>
    <n v="4"/>
    <n v="550003048"/>
    <d v="2020-01-03T00:00:00"/>
    <d v="2021-03-04T00:00:00"/>
    <n v="176"/>
    <n v="1"/>
    <n v="8"/>
    <n v="30"/>
    <n v="2"/>
    <n v="23.432207999999999"/>
    <n v="26.12"/>
    <n v="1500000"/>
    <n v="123867"/>
    <n v="615037"/>
    <n v="28184"/>
    <n v="0"/>
    <n v="0"/>
    <m/>
    <n v="123007"/>
    <n v="28184"/>
    <n v="45695"/>
    <m/>
    <m/>
    <d v="2020-11-26T00:00:00"/>
    <n v="1"/>
    <s v="O"/>
    <n v="1"/>
    <n v="30"/>
    <n v="615037"/>
    <m/>
    <m/>
    <m/>
    <m/>
    <m/>
    <m/>
    <n v="1"/>
    <n v="1"/>
    <m/>
    <m/>
    <n v="132220"/>
    <s v="LINEA CONSUMO"/>
    <n v="0"/>
    <n v="2"/>
    <m/>
    <m/>
    <n v="5"/>
    <m/>
    <m/>
    <m/>
    <m/>
    <n v="2"/>
    <n v="7"/>
    <n v="2"/>
    <d v="2021-03-31T00:00:00"/>
    <x v="3"/>
    <s v="Consumo"/>
    <x v="1"/>
    <x v="1"/>
    <x v="0"/>
  </r>
  <r>
    <s v="C"/>
    <s v="*"/>
    <n v="144220"/>
    <n v="2"/>
    <n v="18617"/>
    <d v="2020-07-01T00:00:00"/>
    <d v="2021-02-28T00:00:00"/>
    <n v="122"/>
    <n v="1"/>
    <n v="3"/>
    <n v="30"/>
    <n v="2"/>
    <n v="21.08"/>
    <n v="23.240787000000001"/>
    <n v="551839"/>
    <n v="84470"/>
    <n v="323547"/>
    <n v="16036"/>
    <n v="0"/>
    <n v="0"/>
    <m/>
    <n v="64709"/>
    <n v="16036"/>
    <n v="12137"/>
    <m/>
    <m/>
    <d v="2020-12-31T00:00:00"/>
    <n v="1"/>
    <s v="O"/>
    <n v="1"/>
    <n v="30"/>
    <n v="323547"/>
    <m/>
    <m/>
    <m/>
    <m/>
    <m/>
    <m/>
    <n v="1"/>
    <n v="1"/>
    <d v="2020-07-01T00:00:00"/>
    <s v="C"/>
    <n v="284000"/>
    <s v="LINEA CONSUMO"/>
    <n v="1"/>
    <n v="0"/>
    <m/>
    <m/>
    <n v="5"/>
    <m/>
    <m/>
    <m/>
    <m/>
    <n v="1"/>
    <n v="7"/>
    <n v="2"/>
    <d v="2021-03-31T00:00:00"/>
    <x v="3"/>
    <s v="Consumo"/>
    <x v="1"/>
    <x v="1"/>
    <x v="1"/>
  </r>
  <r>
    <s v="C"/>
    <s v="*"/>
    <n v="144220"/>
    <n v="2"/>
    <n v="18298"/>
    <d v="2020-07-01T00:00:00"/>
    <d v="2023-09-01T00:00:00"/>
    <n v="29"/>
    <n v="1"/>
    <n v="7"/>
    <n v="30"/>
    <n v="2"/>
    <n v="21.03"/>
    <n v="23.180243999999998"/>
    <n v="6132343"/>
    <n v="222392"/>
    <n v="5176475"/>
    <n v="87361"/>
    <n v="0"/>
    <n v="0"/>
    <m/>
    <n v="1035295"/>
    <n v="87361"/>
    <n v="0"/>
    <m/>
    <m/>
    <d v="2021-03-27T00:00:00"/>
    <n v="1"/>
    <s v="O"/>
    <n v="1"/>
    <n v="30"/>
    <n v="21927"/>
    <m/>
    <m/>
    <m/>
    <m/>
    <m/>
    <m/>
    <n v="1"/>
    <n v="1"/>
    <d v="2020-07-01T00:00:00"/>
    <s v="C"/>
    <n v="785765"/>
    <s v="LINEA CONSUMO"/>
    <n v="1"/>
    <n v="2"/>
    <m/>
    <m/>
    <n v="5"/>
    <m/>
    <m/>
    <m/>
    <m/>
    <n v="1"/>
    <n v="7"/>
    <n v="2"/>
    <d v="2021-03-31T00:00:00"/>
    <x v="3"/>
    <s v="Consumo"/>
    <x v="2"/>
    <x v="1"/>
    <x v="1"/>
  </r>
  <r>
    <s v="C"/>
    <s v="*"/>
    <n v="144220"/>
    <n v="4"/>
    <n v="21218"/>
    <d v="2021-01-20T00:00:00"/>
    <d v="2023-07-20T00:00:00"/>
    <n v="0"/>
    <n v="1"/>
    <n v="2"/>
    <n v="30"/>
    <n v="2"/>
    <n v="11.420004"/>
    <n v="12.03712"/>
    <n v="876000"/>
    <n v="33704"/>
    <n v="825024"/>
    <n v="2259"/>
    <n v="0"/>
    <n v="0"/>
    <m/>
    <n v="165005"/>
    <n v="2259"/>
    <n v="0"/>
    <m/>
    <m/>
    <d v="2021-03-27T00:00:00"/>
    <n v="1"/>
    <s v="O"/>
    <n v="1"/>
    <n v="30"/>
    <n v="0"/>
    <m/>
    <m/>
    <m/>
    <m/>
    <m/>
    <m/>
    <n v="1"/>
    <n v="1"/>
    <m/>
    <m/>
    <n v="125235"/>
    <s v="LINEA CONSUMO"/>
    <n v="0"/>
    <n v="0"/>
    <m/>
    <m/>
    <n v="5"/>
    <m/>
    <m/>
    <m/>
    <m/>
    <n v="1"/>
    <n v="7"/>
    <n v="2"/>
    <d v="2021-03-31T00:00:00"/>
    <x v="3"/>
    <s v="Consumo"/>
    <x v="1"/>
    <x v="1"/>
    <x v="0"/>
  </r>
  <r>
    <s v="C"/>
    <s v="*"/>
    <n v="144220"/>
    <n v="4"/>
    <n v="18500"/>
    <d v="2019-04-12T00:00:00"/>
    <d v="2021-04-12T00:00:00"/>
    <n v="138"/>
    <n v="1"/>
    <n v="17"/>
    <n v="30"/>
    <n v="2"/>
    <n v="23.432207999999999"/>
    <n v="26.12"/>
    <n v="5000000"/>
    <n v="263060"/>
    <n v="1475679"/>
    <n v="89579"/>
    <n v="0"/>
    <n v="0"/>
    <m/>
    <n v="295136"/>
    <n v="89579"/>
    <n v="73430"/>
    <m/>
    <m/>
    <d v="2020-12-01T00:00:00"/>
    <n v="1"/>
    <s v="O"/>
    <n v="1"/>
    <n v="30"/>
    <n v="1217667"/>
    <m/>
    <m/>
    <m/>
    <m/>
    <m/>
    <m/>
    <n v="1"/>
    <n v="1"/>
    <m/>
    <m/>
    <n v="880000"/>
    <s v="LINEA CONSUMO"/>
    <n v="0"/>
    <n v="2"/>
    <m/>
    <m/>
    <n v="5"/>
    <m/>
    <m/>
    <m/>
    <m/>
    <n v="1"/>
    <n v="7"/>
    <n v="2"/>
    <d v="2021-03-31T00:00:00"/>
    <x v="3"/>
    <s v="Consumo"/>
    <x v="1"/>
    <x v="1"/>
    <x v="0"/>
  </r>
  <r>
    <s v="C"/>
    <s v="*"/>
    <n v="144220"/>
    <n v="4"/>
    <n v="19994"/>
    <d v="2020-02-28T00:00:00"/>
    <d v="2023-05-15T00:00:00"/>
    <n v="135"/>
    <n v="1"/>
    <n v="7"/>
    <n v="30"/>
    <n v="2"/>
    <n v="23.432207999999999"/>
    <n v="26.12"/>
    <n v="10500000"/>
    <n v="394174"/>
    <n v="9092886"/>
    <n v="581838"/>
    <n v="0"/>
    <n v="0"/>
    <m/>
    <n v="1818577"/>
    <n v="581838"/>
    <n v="231515"/>
    <m/>
    <m/>
    <d v="2021-03-15T00:00:00"/>
    <n v="1"/>
    <s v="O"/>
    <n v="1"/>
    <n v="30"/>
    <n v="1118978"/>
    <m/>
    <m/>
    <m/>
    <m/>
    <m/>
    <m/>
    <n v="1"/>
    <n v="1"/>
    <m/>
    <m/>
    <n v="2780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20"/>
    <n v="4"/>
    <n v="20190"/>
    <d v="2020-06-08T00:00:00"/>
    <d v="2022-02-08T00:00:00"/>
    <n v="142"/>
    <n v="1"/>
    <n v="4"/>
    <n v="30"/>
    <n v="2"/>
    <n v="21.02"/>
    <n v="23.168139"/>
    <n v="3000000"/>
    <n v="179103"/>
    <n v="2480331"/>
    <n v="132525"/>
    <n v="0"/>
    <n v="0"/>
    <m/>
    <n v="496066"/>
    <n v="132525"/>
    <n v="120864"/>
    <m/>
    <m/>
    <d v="2020-12-01T00:00:00"/>
    <n v="1"/>
    <s v="O"/>
    <n v="1"/>
    <n v="30"/>
    <n v="702457"/>
    <m/>
    <m/>
    <m/>
    <m/>
    <m/>
    <m/>
    <n v="1"/>
    <n v="1"/>
    <m/>
    <m/>
    <n v="228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0"/>
    <n v="4"/>
    <n v="19285"/>
    <d v="2020-07-01T00:00:00"/>
    <d v="2022-01-05T00:00:00"/>
    <n v="175"/>
    <n v="1"/>
    <n v="2"/>
    <n v="30"/>
    <n v="2"/>
    <n v="23.34"/>
    <n v="26.005981999999999"/>
    <n v="3274512"/>
    <n v="217362"/>
    <n v="2964177"/>
    <n v="131321"/>
    <n v="0"/>
    <n v="0"/>
    <m/>
    <n v="592835"/>
    <n v="131321"/>
    <n v="219969"/>
    <m/>
    <m/>
    <d v="2020-11-04T00:00:00"/>
    <n v="1"/>
    <s v="O"/>
    <n v="1"/>
    <n v="30"/>
    <n v="1006074"/>
    <m/>
    <m/>
    <m/>
    <m/>
    <m/>
    <m/>
    <n v="1"/>
    <n v="1"/>
    <m/>
    <m/>
    <n v="748000"/>
    <s v="LINEA CONSUMO"/>
    <n v="0"/>
    <n v="2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20"/>
    <n v="4"/>
    <n v="16111"/>
    <d v="2020-07-01T00:00:00"/>
    <d v="2033-06-05T00:00:00"/>
    <n v="55"/>
    <n v="1"/>
    <n v="6"/>
    <n v="30"/>
    <n v="2"/>
    <n v="12.000000999999999"/>
    <n v="12.682504"/>
    <n v="41045587"/>
    <n v="522134"/>
    <n v="40358541"/>
    <n v="808861"/>
    <n v="0"/>
    <n v="0"/>
    <m/>
    <n v="8071708"/>
    <n v="808861"/>
    <n v="0"/>
    <m/>
    <m/>
    <d v="2021-03-18T00:00:00"/>
    <n v="1"/>
    <s v="O"/>
    <n v="1"/>
    <n v="30"/>
    <n v="238309"/>
    <m/>
    <m/>
    <m/>
    <m/>
    <m/>
    <m/>
    <n v="1"/>
    <n v="1"/>
    <m/>
    <m/>
    <n v="14688"/>
    <s v="LINEA CONSUMO"/>
    <n v="0"/>
    <n v="0"/>
    <m/>
    <m/>
    <n v="1"/>
    <n v="2"/>
    <n v="44013"/>
    <s v="C"/>
    <m/>
    <n v="1"/>
    <n v="7"/>
    <n v="2"/>
    <d v="2021-03-31T00:00:00"/>
    <x v="3"/>
    <s v="Consumo"/>
    <x v="5"/>
    <x v="1"/>
    <x v="0"/>
  </r>
  <r>
    <s v="C"/>
    <s v="*"/>
    <n v="144220"/>
    <n v="2"/>
    <n v="16112"/>
    <d v="2020-07-01T00:00:00"/>
    <d v="2033-06-05T00:00:00"/>
    <n v="0"/>
    <n v="1"/>
    <n v="8"/>
    <n v="30"/>
    <n v="2"/>
    <n v="12.000000999999999"/>
    <n v="12.682504"/>
    <n v="37420687"/>
    <n v="476023"/>
    <n v="36577072"/>
    <n v="304356"/>
    <n v="0"/>
    <n v="0"/>
    <m/>
    <n v="7315414"/>
    <n v="304356"/>
    <n v="0"/>
    <m/>
    <m/>
    <d v="2021-03-18T00:00:00"/>
    <n v="1"/>
    <s v="O"/>
    <n v="1"/>
    <n v="30"/>
    <n v="0"/>
    <m/>
    <m/>
    <m/>
    <m/>
    <m/>
    <m/>
    <n v="1"/>
    <n v="1"/>
    <d v="2020-07-01T00:00:00"/>
    <s v="D"/>
    <n v="13312"/>
    <s v="LINEA CONSUMO"/>
    <n v="1"/>
    <n v="0"/>
    <m/>
    <m/>
    <n v="5"/>
    <m/>
    <m/>
    <m/>
    <m/>
    <n v="1"/>
    <n v="7"/>
    <n v="2"/>
    <d v="2021-03-31T00:00:00"/>
    <x v="3"/>
    <s v="Consumo"/>
    <x v="5"/>
    <x v="1"/>
    <x v="1"/>
  </r>
  <r>
    <s v="C"/>
    <s v="*"/>
    <n v="144225"/>
    <n v="4"/>
    <n v="16833"/>
    <d v="2018-05-17T00:00:00"/>
    <d v="2021-06-15T00:00:00"/>
    <n v="495"/>
    <n v="1"/>
    <n v="16"/>
    <n v="30"/>
    <n v="2"/>
    <n v="22.74"/>
    <n v="25.266368"/>
    <n v="15000000"/>
    <n v="578615"/>
    <n v="9413526"/>
    <n v="410970"/>
    <n v="0"/>
    <n v="0"/>
    <m/>
    <n v="9413526"/>
    <n v="410970"/>
    <n v="2762080"/>
    <m/>
    <m/>
    <d v="2021-03-08T00:00:00"/>
    <n v="1"/>
    <s v="O"/>
    <n v="1"/>
    <n v="30"/>
    <n v="7741449"/>
    <m/>
    <m/>
    <m/>
    <m/>
    <m/>
    <m/>
    <n v="1"/>
    <n v="1"/>
    <m/>
    <m/>
    <n v="494000"/>
    <s v="LINEA CONSUMO"/>
    <n v="0"/>
    <n v="2"/>
    <m/>
    <m/>
    <n v="5"/>
    <m/>
    <m/>
    <m/>
    <m/>
    <n v="1"/>
    <n v="7"/>
    <n v="2"/>
    <d v="2021-03-31T00:00:00"/>
    <x v="4"/>
    <s v="Consumo"/>
    <x v="2"/>
    <x v="1"/>
    <x v="0"/>
  </r>
  <r>
    <s v="C"/>
    <s v="*"/>
    <n v="144225"/>
    <n v="4"/>
    <n v="16971"/>
    <d v="2018-06-08T00:00:00"/>
    <d v="2021-01-15T00:00:00"/>
    <n v="285"/>
    <n v="1"/>
    <n v="23"/>
    <n v="30"/>
    <n v="2"/>
    <n v="22.569998999999999"/>
    <n v="25.057534"/>
    <n v="10000000"/>
    <n v="428650"/>
    <n v="3156268"/>
    <n v="250610"/>
    <n v="0"/>
    <n v="0"/>
    <m/>
    <n v="1578134"/>
    <n v="250610"/>
    <n v="578509"/>
    <m/>
    <m/>
    <d v="2021-03-18T00:00:00"/>
    <n v="1"/>
    <s v="O"/>
    <n v="1"/>
    <n v="30"/>
    <n v="3156268"/>
    <m/>
    <m/>
    <m/>
    <m/>
    <m/>
    <m/>
    <n v="1"/>
    <n v="1"/>
    <m/>
    <m/>
    <n v="1187500"/>
    <s v="LINEA CONSUMO"/>
    <n v="0"/>
    <n v="2"/>
    <m/>
    <m/>
    <n v="5"/>
    <m/>
    <m/>
    <m/>
    <m/>
    <n v="1"/>
    <n v="7"/>
    <n v="2"/>
    <d v="2021-03-31T00:00:00"/>
    <x v="4"/>
    <s v="Consumo"/>
    <x v="0"/>
    <x v="1"/>
    <x v="0"/>
  </r>
  <r>
    <s v="C"/>
    <s v="*"/>
    <n v="144225"/>
    <n v="4"/>
    <n v="15011"/>
    <d v="2017-05-04T00:00:00"/>
    <d v="2020-01-04T00:00:00"/>
    <n v="506"/>
    <n v="1"/>
    <n v="29"/>
    <n v="30"/>
    <n v="2"/>
    <n v="18.54"/>
    <n v="20.199463000000002"/>
    <n v="12000000"/>
    <n v="478139"/>
    <n v="978463"/>
    <n v="43919"/>
    <n v="0"/>
    <n v="0"/>
    <m/>
    <n v="978463"/>
    <n v="43919"/>
    <n v="560039"/>
    <m/>
    <m/>
    <d v="2021-02-26T00:00:00"/>
    <n v="1"/>
    <s v="O"/>
    <n v="1"/>
    <n v="30"/>
    <n v="978463"/>
    <m/>
    <m/>
    <m/>
    <m/>
    <m/>
    <m/>
    <n v="1"/>
    <n v="1"/>
    <m/>
    <m/>
    <n v="448000"/>
    <s v="LINEA CONSUMO"/>
    <n v="0"/>
    <n v="2"/>
    <m/>
    <m/>
    <n v="5"/>
    <m/>
    <m/>
    <m/>
    <m/>
    <n v="1"/>
    <n v="7"/>
    <n v="2"/>
    <d v="2021-03-31T00:00:00"/>
    <x v="4"/>
    <s v="Consumo"/>
    <x v="1"/>
    <x v="1"/>
    <x v="0"/>
  </r>
  <r>
    <s v="C"/>
    <s v="*"/>
    <n v="144225"/>
    <n v="2"/>
    <n v="19393"/>
    <d v="2019-10-22T00:00:00"/>
    <d v="2034-11-22T00:00:00"/>
    <n v="0"/>
    <n v="1"/>
    <n v="29"/>
    <n v="30"/>
    <n v="2"/>
    <n v="12.000006000000001"/>
    <n v="12.682510000000001"/>
    <n v="123624988"/>
    <n v="1483708"/>
    <n v="115170442"/>
    <n v="11076696"/>
    <n v="0"/>
    <n v="0"/>
    <m/>
    <n v="115170442"/>
    <n v="11076696"/>
    <n v="220338"/>
    <m/>
    <m/>
    <d v="2021-01-30T00:00:00"/>
    <n v="1"/>
    <s v="O"/>
    <n v="1"/>
    <n v="30"/>
    <n v="0"/>
    <m/>
    <m/>
    <m/>
    <m/>
    <m/>
    <m/>
    <n v="1"/>
    <n v="1"/>
    <d v="2019-10-22T00:00:00"/>
    <s v="E"/>
    <n v="965689"/>
    <s v="LINEA CONSUMO"/>
    <n v="1"/>
    <n v="2"/>
    <m/>
    <m/>
    <n v="5"/>
    <m/>
    <m/>
    <m/>
    <m/>
    <n v="1"/>
    <n v="7"/>
    <n v="2"/>
    <d v="2021-03-31T00:00:00"/>
    <x v="4"/>
    <s v="Consumo"/>
    <x v="6"/>
    <x v="1"/>
    <x v="1"/>
  </r>
  <r>
    <s v="C"/>
    <s v="*"/>
    <n v="144225"/>
    <n v="4"/>
    <n v="17538"/>
    <d v="2018-09-27T00:00:00"/>
    <d v="2022-10-15T00:00:00"/>
    <n v="45"/>
    <n v="1"/>
    <n v="27"/>
    <n v="30"/>
    <n v="2"/>
    <n v="20.03"/>
    <n v="21.975095"/>
    <n v="21500000"/>
    <n v="654596"/>
    <n v="11441423"/>
    <n v="281160"/>
    <n v="0"/>
    <n v="0"/>
    <m/>
    <n v="5720712"/>
    <n v="281160"/>
    <n v="0"/>
    <m/>
    <m/>
    <d v="2021-03-15T00:00:00"/>
    <n v="1"/>
    <s v="O"/>
    <n v="1"/>
    <n v="30"/>
    <n v="858199"/>
    <m/>
    <m/>
    <m/>
    <m/>
    <m/>
    <m/>
    <n v="1"/>
    <n v="1"/>
    <m/>
    <m/>
    <n v="2007900"/>
    <s v="LINEA CONSUMO"/>
    <n v="0"/>
    <n v="2"/>
    <m/>
    <m/>
    <n v="5"/>
    <m/>
    <m/>
    <m/>
    <m/>
    <n v="1"/>
    <n v="7"/>
    <n v="2"/>
    <d v="2021-03-31T00:00:00"/>
    <x v="4"/>
    <s v="Consumo"/>
    <x v="4"/>
    <x v="1"/>
    <x v="0"/>
  </r>
  <r>
    <s v="C"/>
    <s v="*"/>
    <n v="144225"/>
    <n v="4"/>
    <n v="16222"/>
    <d v="2018-01-05T00:00:00"/>
    <d v="2020-01-30T00:00:00"/>
    <n v="510"/>
    <n v="1"/>
    <n v="20"/>
    <n v="30"/>
    <n v="2"/>
    <n v="20.8"/>
    <n v="22.902097999999999"/>
    <n v="5000000"/>
    <n v="256437"/>
    <n v="897062"/>
    <n v="32468"/>
    <n v="0"/>
    <n v="0"/>
    <m/>
    <n v="897062"/>
    <n v="32468"/>
    <n v="269835"/>
    <m/>
    <m/>
    <d v="2019-12-31T00:00:00"/>
    <n v="1"/>
    <s v="O"/>
    <n v="1"/>
    <n v="30"/>
    <n v="897062"/>
    <m/>
    <m/>
    <m/>
    <m/>
    <m/>
    <m/>
    <n v="1"/>
    <n v="1"/>
    <m/>
    <m/>
    <n v="333000"/>
    <s v="LINEA CONSUMO"/>
    <n v="0"/>
    <n v="2"/>
    <m/>
    <m/>
    <n v="5"/>
    <m/>
    <m/>
    <m/>
    <m/>
    <n v="1"/>
    <n v="7"/>
    <n v="2"/>
    <d v="2021-03-31T00:00:00"/>
    <x v="4"/>
    <s v="Consumo"/>
    <x v="1"/>
    <x v="1"/>
    <x v="0"/>
  </r>
  <r>
    <s v="C"/>
    <s v="*"/>
    <n v="144225"/>
    <n v="4"/>
    <n v="19196"/>
    <d v="2019-08-30T00:00:00"/>
    <d v="2021-12-05T00:00:00"/>
    <n v="0"/>
    <n v="1"/>
    <n v="9"/>
    <n v="30"/>
    <n v="2"/>
    <n v="21.01"/>
    <n v="23.156034999999999"/>
    <n v="7000000"/>
    <n v="327570"/>
    <n v="5020256"/>
    <n v="504008"/>
    <n v="0"/>
    <n v="0"/>
    <m/>
    <n v="2510128"/>
    <n v="504008"/>
    <n v="334697"/>
    <m/>
    <m/>
    <d v="2020-07-31T00:00:00"/>
    <n v="1"/>
    <s v="O"/>
    <n v="1"/>
    <n v="30"/>
    <n v="0"/>
    <m/>
    <m/>
    <m/>
    <m/>
    <m/>
    <m/>
    <n v="1"/>
    <n v="1"/>
    <m/>
    <m/>
    <n v="1659271"/>
    <s v="LINEA CONSUMO"/>
    <n v="0"/>
    <n v="2"/>
    <m/>
    <m/>
    <n v="5"/>
    <m/>
    <m/>
    <m/>
    <m/>
    <n v="1"/>
    <n v="7"/>
    <n v="2"/>
    <d v="2021-03-31T00:00:00"/>
    <x v="4"/>
    <s v="Consumo"/>
    <x v="2"/>
    <x v="1"/>
    <x v="0"/>
  </r>
  <r>
    <s v="C"/>
    <s v="*"/>
    <n v="144225"/>
    <n v="4"/>
    <n v="20018"/>
    <d v="2020-03-05T00:00:00"/>
    <d v="2021-07-10T00:00:00"/>
    <n v="0"/>
    <n v="1"/>
    <n v="2"/>
    <n v="30"/>
    <n v="2"/>
    <n v="11.32"/>
    <n v="11.926185"/>
    <n v="2000000"/>
    <n v="135258"/>
    <n v="1766120"/>
    <n v="51803"/>
    <n v="0"/>
    <n v="0"/>
    <m/>
    <n v="883060"/>
    <n v="51803"/>
    <n v="175969"/>
    <m/>
    <m/>
    <d v="2020-06-26T00:00:00"/>
    <n v="1"/>
    <s v="O"/>
    <n v="1"/>
    <n v="30"/>
    <n v="0"/>
    <m/>
    <m/>
    <m/>
    <m/>
    <m/>
    <m/>
    <n v="1"/>
    <n v="1"/>
    <m/>
    <m/>
    <n v="583729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7879"/>
    <d v="2018-11-30T00:00:00"/>
    <d v="2020-11-01T00:00:00"/>
    <n v="419"/>
    <n v="1"/>
    <n v="13"/>
    <n v="30"/>
    <n v="2"/>
    <n v="23.3"/>
    <n v="25.95655"/>
    <n v="4000000"/>
    <n v="217283"/>
    <n v="1822276"/>
    <n v="121404"/>
    <n v="0"/>
    <n v="0"/>
    <m/>
    <n v="1822276"/>
    <n v="121404"/>
    <n v="406796"/>
    <m/>
    <m/>
    <d v="2020-08-01T00:00:00"/>
    <n v="1"/>
    <s v="O"/>
    <n v="1"/>
    <n v="30"/>
    <n v="1822276"/>
    <m/>
    <m/>
    <m/>
    <m/>
    <m/>
    <m/>
    <n v="1"/>
    <n v="1"/>
    <m/>
    <m/>
    <n v="280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4110"/>
    <d v="2016-09-23T00:00:00"/>
    <d v="2020-09-23T00:00:00"/>
    <n v="427"/>
    <n v="1"/>
    <n v="39"/>
    <n v="30"/>
    <n v="2"/>
    <n v="23.432207999999999"/>
    <n v="26.12"/>
    <n v="29900000"/>
    <n v="993233"/>
    <n v="7790805"/>
    <n v="378635"/>
    <n v="0"/>
    <n v="0"/>
    <m/>
    <n v="7790805"/>
    <n v="378635"/>
    <n v="1889749"/>
    <m/>
    <m/>
    <d v="2020-03-30T00:00:00"/>
    <n v="1"/>
    <s v="O"/>
    <n v="1"/>
    <n v="30"/>
    <n v="7790805"/>
    <m/>
    <m/>
    <m/>
    <m/>
    <m/>
    <m/>
    <n v="1"/>
    <n v="1"/>
    <m/>
    <m/>
    <n v="4674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25"/>
    <n v="4"/>
    <n v="17645"/>
    <d v="2018-10-18T00:00:00"/>
    <d v="2022-03-01T00:00:00"/>
    <n v="299"/>
    <n v="1"/>
    <n v="18"/>
    <n v="30"/>
    <n v="2"/>
    <n v="22.37"/>
    <n v="24.812258"/>
    <n v="6000000"/>
    <n v="214143"/>
    <n v="3796952"/>
    <n v="237196"/>
    <n v="0"/>
    <n v="0"/>
    <m/>
    <n v="1898476"/>
    <n v="237196"/>
    <n v="496826"/>
    <m/>
    <m/>
    <d v="2020-11-12T00:00:00"/>
    <n v="1"/>
    <s v="O"/>
    <n v="1"/>
    <n v="30"/>
    <n v="1513309"/>
    <m/>
    <m/>
    <m/>
    <m/>
    <m/>
    <m/>
    <n v="1"/>
    <n v="1"/>
    <m/>
    <m/>
    <n v="486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4"/>
    <n v="18484"/>
    <d v="2019-04-10T00:00:00"/>
    <d v="2020-09-05T00:00:00"/>
    <n v="415"/>
    <n v="1"/>
    <n v="8"/>
    <n v="30"/>
    <n v="2"/>
    <n v="17.48"/>
    <n v="18.95072"/>
    <n v="2000000"/>
    <n v="141036"/>
    <n v="1031616"/>
    <n v="33121"/>
    <n v="0"/>
    <n v="0"/>
    <m/>
    <n v="1031616"/>
    <n v="33121"/>
    <n v="231354"/>
    <m/>
    <m/>
    <d v="2020-02-03T00:00:00"/>
    <n v="1"/>
    <s v="O"/>
    <n v="1"/>
    <n v="30"/>
    <n v="1031616"/>
    <m/>
    <m/>
    <m/>
    <m/>
    <m/>
    <m/>
    <n v="1"/>
    <n v="1"/>
    <m/>
    <m/>
    <n v="361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2"/>
    <n v="16061"/>
    <d v="2020-07-01T00:00:00"/>
    <d v="2025-03-30T00:00:00"/>
    <n v="30"/>
    <n v="1"/>
    <n v="6"/>
    <n v="30"/>
    <n v="2"/>
    <n v="13.2"/>
    <n v="14.02862"/>
    <n v="7589773"/>
    <n v="182255"/>
    <n v="6980631"/>
    <n v="157016"/>
    <n v="0"/>
    <n v="0"/>
    <m/>
    <n v="3490316"/>
    <n v="157016"/>
    <n v="0"/>
    <m/>
    <m/>
    <d v="2021-02-23T00:00:00"/>
    <n v="1"/>
    <s v="O"/>
    <n v="1"/>
    <n v="30"/>
    <n v="212113"/>
    <m/>
    <m/>
    <m/>
    <m/>
    <m/>
    <m/>
    <n v="1"/>
    <n v="1"/>
    <d v="2020-07-01T00:00:00"/>
    <s v="D"/>
    <n v="356000"/>
    <s v="LINEA CONSUMO"/>
    <n v="1"/>
    <n v="0"/>
    <m/>
    <m/>
    <n v="5"/>
    <m/>
    <m/>
    <m/>
    <m/>
    <n v="1"/>
    <n v="7"/>
    <n v="2"/>
    <d v="2021-03-31T00:00:00"/>
    <x v="0"/>
    <s v="Consumo"/>
    <x v="2"/>
    <x v="0"/>
    <x v="1"/>
  </r>
  <r>
    <s v="C"/>
    <s v="*"/>
    <n v="144225"/>
    <n v="4"/>
    <n v="17189"/>
    <d v="2018-07-26T00:00:00"/>
    <d v="2020-08-14T00:00:00"/>
    <n v="496"/>
    <n v="1"/>
    <n v="14"/>
    <n v="30"/>
    <n v="2"/>
    <n v="20.150001"/>
    <n v="22.119140999999999"/>
    <n v="4500000"/>
    <n v="229361"/>
    <n v="2095272"/>
    <n v="80669"/>
    <n v="0"/>
    <n v="0"/>
    <m/>
    <n v="2095272"/>
    <n v="80669"/>
    <n v="588388"/>
    <m/>
    <m/>
    <d v="2019-12-31T00:00:00"/>
    <n v="1"/>
    <s v="O"/>
    <n v="1"/>
    <n v="30"/>
    <n v="2095272"/>
    <m/>
    <m/>
    <m/>
    <m/>
    <m/>
    <m/>
    <n v="1"/>
    <n v="1"/>
    <m/>
    <m/>
    <n v="471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8811"/>
    <d v="2019-06-11T00:00:00"/>
    <d v="2020-12-15T00:00:00"/>
    <n v="435"/>
    <n v="1"/>
    <n v="6"/>
    <n v="30"/>
    <n v="2"/>
    <n v="23.39"/>
    <n v="26.067796999999999"/>
    <n v="2300000"/>
    <n v="152730"/>
    <n v="1620227"/>
    <n v="88288"/>
    <n v="0"/>
    <n v="0"/>
    <m/>
    <n v="1620227"/>
    <n v="88288"/>
    <n v="398931"/>
    <m/>
    <m/>
    <d v="2020-01-31T00:00:00"/>
    <n v="1"/>
    <s v="O"/>
    <n v="1"/>
    <n v="30"/>
    <n v="1620227"/>
    <m/>
    <m/>
    <m/>
    <m/>
    <m/>
    <m/>
    <n v="1"/>
    <n v="1"/>
    <m/>
    <m/>
    <n v="513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7266"/>
    <d v="2018-08-02T00:00:00"/>
    <d v="2021-09-15T00:00:00"/>
    <n v="255"/>
    <n v="1"/>
    <n v="22"/>
    <n v="30"/>
    <n v="2"/>
    <n v="20.150001"/>
    <n v="22.119140999999999"/>
    <n v="16000000"/>
    <n v="584094"/>
    <n v="7688514"/>
    <n v="408240"/>
    <n v="0"/>
    <n v="0"/>
    <m/>
    <n v="3844257"/>
    <n v="408240"/>
    <n v="1136961"/>
    <m/>
    <m/>
    <d v="2021-03-29T00:00:00"/>
    <n v="1"/>
    <s v="O"/>
    <n v="1"/>
    <n v="30"/>
    <n v="4381031"/>
    <m/>
    <m/>
    <m/>
    <m/>
    <m/>
    <m/>
    <n v="1"/>
    <n v="1"/>
    <m/>
    <m/>
    <n v="15715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25"/>
    <n v="4"/>
    <n v="17713"/>
    <d v="2018-10-31T00:00:00"/>
    <d v="2024-10-31T00:00:00"/>
    <n v="60"/>
    <n v="1"/>
    <n v="26"/>
    <n v="30"/>
    <n v="2"/>
    <n v="20.97"/>
    <n v="23.107628999999999"/>
    <n v="21500000"/>
    <n v="527146"/>
    <n v="16569379"/>
    <n v="674273"/>
    <n v="0"/>
    <n v="0"/>
    <m/>
    <n v="8284690"/>
    <n v="674273"/>
    <n v="0"/>
    <m/>
    <m/>
    <d v="2021-03-11T00:00:00"/>
    <n v="1"/>
    <s v="O"/>
    <n v="1"/>
    <n v="30"/>
    <n v="725292"/>
    <m/>
    <m/>
    <m/>
    <m/>
    <m/>
    <m/>
    <n v="1"/>
    <n v="1"/>
    <m/>
    <m/>
    <n v="0"/>
    <s v="LINEA CONSUMO"/>
    <n v="0"/>
    <n v="0"/>
    <m/>
    <m/>
    <n v="5"/>
    <m/>
    <m/>
    <m/>
    <m/>
    <n v="1"/>
    <n v="7"/>
    <n v="2"/>
    <d v="2021-03-31T00:00:00"/>
    <x v="0"/>
    <s v="Consumo"/>
    <x v="3"/>
    <x v="0"/>
    <x v="0"/>
  </r>
  <r>
    <s v="C"/>
    <s v="*"/>
    <n v="144225"/>
    <n v="4"/>
    <n v="14963"/>
    <d v="2017-04-25T00:00:00"/>
    <d v="2018-08-25T00:00:00"/>
    <n v="1055"/>
    <n v="1"/>
    <n v="11"/>
    <n v="30"/>
    <n v="2"/>
    <n v="23.432207999999999"/>
    <n v="26.12"/>
    <n v="2000000"/>
    <n v="147758"/>
    <n v="695654"/>
    <n v="42954"/>
    <n v="0"/>
    <n v="0"/>
    <m/>
    <n v="695654"/>
    <n v="42954"/>
    <n v="466477"/>
    <m/>
    <m/>
    <d v="2019-12-31T00:00:00"/>
    <n v="1"/>
    <s v="O"/>
    <n v="1"/>
    <n v="30"/>
    <n v="695654"/>
    <m/>
    <m/>
    <m/>
    <m/>
    <m/>
    <m/>
    <n v="1"/>
    <n v="1"/>
    <m/>
    <m/>
    <n v="104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8547"/>
    <d v="2020-07-01T00:00:00"/>
    <d v="2021-05-01T00:00:00"/>
    <n v="209"/>
    <n v="1"/>
    <n v="1"/>
    <n v="30"/>
    <n v="2"/>
    <n v="23.432207999999999"/>
    <n v="26.12"/>
    <n v="1644878"/>
    <n v="182704"/>
    <n v="1354458"/>
    <n v="55813"/>
    <n v="0"/>
    <n v="0"/>
    <m/>
    <n v="677229"/>
    <n v="55813"/>
    <n v="132979"/>
    <m/>
    <m/>
    <d v="2020-11-24T00:00:00"/>
    <n v="1"/>
    <s v="O"/>
    <n v="1"/>
    <n v="30"/>
    <n v="999502"/>
    <m/>
    <m/>
    <m/>
    <m/>
    <m/>
    <m/>
    <n v="1"/>
    <n v="1"/>
    <m/>
    <m/>
    <n v="274000"/>
    <s v="LINEA CONSUMO"/>
    <n v="0"/>
    <n v="2"/>
    <m/>
    <m/>
    <n v="1"/>
    <n v="2"/>
    <n v="44013"/>
    <s v="A"/>
    <m/>
    <n v="1"/>
    <n v="7"/>
    <n v="2"/>
    <d v="2021-03-31T00:00:00"/>
    <x v="0"/>
    <s v="Consumo"/>
    <x v="1"/>
    <x v="0"/>
    <x v="0"/>
  </r>
  <r>
    <s v="C"/>
    <s v="*"/>
    <n v="144225"/>
    <n v="4"/>
    <n v="15046"/>
    <d v="2017-05-11T00:00:00"/>
    <d v="2020-02-08T00:00:00"/>
    <n v="502"/>
    <n v="1"/>
    <n v="28"/>
    <n v="30"/>
    <n v="2"/>
    <n v="22.14"/>
    <n v="24.530735"/>
    <n v="11000000"/>
    <n v="458225"/>
    <n v="1459352"/>
    <n v="71570"/>
    <n v="0"/>
    <n v="0"/>
    <m/>
    <n v="1459352"/>
    <n v="71570"/>
    <n v="620325"/>
    <m/>
    <m/>
    <d v="2021-02-16T00:00:00"/>
    <n v="1"/>
    <s v="O"/>
    <n v="1"/>
    <n v="30"/>
    <n v="1459352"/>
    <m/>
    <m/>
    <m/>
    <m/>
    <m/>
    <m/>
    <n v="1"/>
    <n v="1"/>
    <m/>
    <m/>
    <n v="574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8250"/>
    <d v="2019-02-22T00:00:00"/>
    <d v="2021-01-05T00:00:00"/>
    <n v="565"/>
    <n v="1"/>
    <n v="5"/>
    <n v="30"/>
    <n v="2"/>
    <n v="21.03"/>
    <n v="23.180243999999998"/>
    <n v="4000000"/>
    <n v="220684"/>
    <n v="3220223"/>
    <n v="164308"/>
    <n v="0"/>
    <n v="0"/>
    <m/>
    <n v="3220223"/>
    <n v="164308"/>
    <n v="1036429"/>
    <m/>
    <m/>
    <d v="2019-12-31T00:00:00"/>
    <n v="1"/>
    <s v="O"/>
    <n v="1"/>
    <n v="30"/>
    <n v="3220223"/>
    <m/>
    <m/>
    <m/>
    <m/>
    <m/>
    <m/>
    <n v="1"/>
    <n v="1"/>
    <m/>
    <m/>
    <n v="874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2"/>
    <n v="18455"/>
    <d v="2020-07-01T00:00:00"/>
    <d v="2029-10-30T00:00:00"/>
    <n v="60"/>
    <n v="1"/>
    <n v="5"/>
    <n v="30"/>
    <n v="2"/>
    <n v="21.12"/>
    <n v="23.289241000000001"/>
    <n v="17274428"/>
    <n v="355255"/>
    <n v="17009126"/>
    <n v="848749"/>
    <n v="0"/>
    <n v="0"/>
    <m/>
    <n v="8504563"/>
    <n v="848749"/>
    <n v="0"/>
    <m/>
    <m/>
    <d v="2021-03-16T00:00:00"/>
    <n v="1"/>
    <s v="O"/>
    <n v="1"/>
    <n v="30"/>
    <n v="170649"/>
    <m/>
    <m/>
    <m/>
    <m/>
    <m/>
    <m/>
    <n v="1"/>
    <n v="1"/>
    <d v="2020-07-01T00:00:00"/>
    <s v="C"/>
    <n v="663900"/>
    <s v="LINEA CONSUMO"/>
    <n v="1"/>
    <n v="2"/>
    <m/>
    <m/>
    <n v="5"/>
    <m/>
    <m/>
    <m/>
    <m/>
    <n v="1"/>
    <n v="7"/>
    <n v="2"/>
    <d v="2021-03-31T00:00:00"/>
    <x v="0"/>
    <s v="Consumo"/>
    <x v="3"/>
    <x v="0"/>
    <x v="1"/>
  </r>
  <r>
    <s v="C"/>
    <s v="*"/>
    <n v="144225"/>
    <n v="4"/>
    <n v="16983"/>
    <d v="2018-06-13T00:00:00"/>
    <d v="2020-09-13T00:00:00"/>
    <n v="377"/>
    <n v="1"/>
    <n v="20"/>
    <n v="30"/>
    <n v="2"/>
    <n v="20.170000000000002"/>
    <n v="22.143163000000001"/>
    <n v="12230313"/>
    <n v="567240"/>
    <n v="3289837"/>
    <n v="217145"/>
    <n v="0"/>
    <n v="0"/>
    <m/>
    <n v="3289837"/>
    <n v="217145"/>
    <n v="973199"/>
    <m/>
    <m/>
    <d v="2021-03-02T00:00:00"/>
    <n v="1"/>
    <s v="O"/>
    <n v="1"/>
    <n v="30"/>
    <n v="3289837"/>
    <m/>
    <m/>
    <m/>
    <m/>
    <m/>
    <m/>
    <n v="1"/>
    <n v="1"/>
    <m/>
    <m/>
    <n v="1657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4"/>
    <n v="17595"/>
    <d v="2018-10-10T00:00:00"/>
    <d v="2021-06-15T00:00:00"/>
    <n v="345"/>
    <n v="1"/>
    <n v="17"/>
    <n v="30"/>
    <n v="2"/>
    <n v="19.97"/>
    <n v="21.903130999999998"/>
    <n v="11000000"/>
    <n v="446151"/>
    <n v="5757022"/>
    <n v="310838"/>
    <n v="0"/>
    <n v="0"/>
    <m/>
    <n v="2878511"/>
    <n v="310838"/>
    <n v="894572"/>
    <m/>
    <m/>
    <d v="2020-07-29T00:00:00"/>
    <n v="1"/>
    <s v="O"/>
    <n v="1"/>
    <n v="30"/>
    <n v="4461912"/>
    <m/>
    <m/>
    <m/>
    <m/>
    <m/>
    <m/>
    <n v="1"/>
    <n v="1"/>
    <m/>
    <m/>
    <n v="9220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25"/>
    <n v="4"/>
    <n v="19638"/>
    <d v="2020-07-01T00:00:00"/>
    <d v="2026-04-13T00:00:00"/>
    <n v="0"/>
    <n v="1"/>
    <n v="7"/>
    <n v="30"/>
    <n v="2"/>
    <n v="17.350000000000001"/>
    <n v="18.798393999999998"/>
    <n v="19514027"/>
    <n v="448838"/>
    <n v="18280782"/>
    <n v="537887"/>
    <n v="0"/>
    <n v="0"/>
    <m/>
    <n v="9140391"/>
    <n v="537887"/>
    <n v="0"/>
    <m/>
    <m/>
    <d v="2021-01-29T00:00:00"/>
    <n v="1"/>
    <s v="O"/>
    <n v="1"/>
    <n v="30"/>
    <n v="0"/>
    <m/>
    <m/>
    <m/>
    <m/>
    <m/>
    <m/>
    <n v="1"/>
    <n v="1"/>
    <m/>
    <m/>
    <n v="2890954"/>
    <s v="LINEA CONSUMO"/>
    <n v="0"/>
    <n v="2"/>
    <m/>
    <m/>
    <n v="1"/>
    <n v="2"/>
    <n v="44013"/>
    <s v="A"/>
    <m/>
    <n v="1"/>
    <n v="7"/>
    <n v="2"/>
    <d v="2021-03-31T00:00:00"/>
    <x v="0"/>
    <s v="Consumo"/>
    <x v="3"/>
    <x v="0"/>
    <x v="0"/>
  </r>
  <r>
    <s v="C"/>
    <s v="*"/>
    <n v="144225"/>
    <n v="4"/>
    <n v="550002983"/>
    <d v="2020-07-01T00:00:00"/>
    <d v="2021-01-04T00:00:00"/>
    <n v="85"/>
    <n v="1"/>
    <n v="0"/>
    <n v="30"/>
    <n v="2"/>
    <n v="23.432207999999999"/>
    <n v="26.12"/>
    <n v="272499"/>
    <n v="48699"/>
    <n v="272499"/>
    <n v="24770"/>
    <n v="0"/>
    <n v="0"/>
    <m/>
    <n v="136250"/>
    <n v="24770"/>
    <n v="11166"/>
    <m/>
    <m/>
    <d v="2021-03-15T00:00:00"/>
    <n v="1"/>
    <s v="O"/>
    <n v="1"/>
    <n v="30"/>
    <n v="272479"/>
    <m/>
    <m/>
    <m/>
    <m/>
    <m/>
    <m/>
    <n v="1"/>
    <n v="1"/>
    <m/>
    <m/>
    <n v="43093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2984"/>
    <d v="2020-07-01T00:00:00"/>
    <d v="2021-01-04T00:00:00"/>
    <n v="85"/>
    <n v="1"/>
    <n v="0"/>
    <n v="30"/>
    <n v="2"/>
    <n v="23.432207999999999"/>
    <n v="26.12"/>
    <n v="220982"/>
    <n v="39444"/>
    <n v="220982"/>
    <n v="23898"/>
    <n v="0"/>
    <n v="0"/>
    <m/>
    <n v="110491"/>
    <n v="23898"/>
    <n v="9724"/>
    <m/>
    <m/>
    <d v="2020-07-04T00:00:00"/>
    <n v="1"/>
    <s v="O"/>
    <n v="1"/>
    <n v="30"/>
    <n v="220982"/>
    <m/>
    <m/>
    <m/>
    <m/>
    <m/>
    <m/>
    <n v="1"/>
    <n v="1"/>
    <m/>
    <m/>
    <n v="34946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08"/>
    <d v="2020-07-01T00:00:00"/>
    <d v="2021-02-04T00:00:00"/>
    <n v="55"/>
    <n v="1"/>
    <n v="0"/>
    <n v="30"/>
    <n v="2"/>
    <n v="23.432207999999999"/>
    <n v="26.12"/>
    <n v="336410"/>
    <n v="52041"/>
    <n v="336410"/>
    <n v="37813"/>
    <n v="0"/>
    <n v="0"/>
    <m/>
    <n v="168205"/>
    <n v="37813"/>
    <n v="14824"/>
    <m/>
    <m/>
    <d v="2020-07-04T00:00:00"/>
    <n v="1"/>
    <s v="O"/>
    <n v="1"/>
    <n v="30"/>
    <n v="336410"/>
    <m/>
    <m/>
    <m/>
    <m/>
    <m/>
    <m/>
    <n v="1"/>
    <n v="1"/>
    <m/>
    <m/>
    <n v="53200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20"/>
    <d v="2020-07-01T00:00:00"/>
    <d v="2021-02-04T00:00:00"/>
    <n v="55"/>
    <n v="1"/>
    <n v="0"/>
    <n v="30"/>
    <n v="2"/>
    <n v="23.432207999999999"/>
    <n v="26.12"/>
    <n v="356751"/>
    <n v="55188"/>
    <n v="356751"/>
    <n v="40103"/>
    <n v="0"/>
    <n v="0"/>
    <m/>
    <n v="178376"/>
    <n v="40103"/>
    <n v="15708"/>
    <m/>
    <m/>
    <d v="2020-07-04T00:00:00"/>
    <n v="1"/>
    <s v="O"/>
    <n v="1"/>
    <n v="30"/>
    <n v="356751"/>
    <m/>
    <m/>
    <m/>
    <m/>
    <m/>
    <m/>
    <n v="1"/>
    <n v="1"/>
    <m/>
    <m/>
    <n v="56417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22"/>
    <d v="2020-07-01T00:00:00"/>
    <d v="2021-03-04T00:00:00"/>
    <n v="0"/>
    <n v="1"/>
    <n v="0"/>
    <n v="30"/>
    <n v="2"/>
    <n v="23.432207999999999"/>
    <n v="26.12"/>
    <n v="416146"/>
    <n v="56784"/>
    <n v="416146"/>
    <n v="47291"/>
    <n v="0"/>
    <n v="0"/>
    <m/>
    <n v="208073"/>
    <n v="47291"/>
    <n v="18422"/>
    <m/>
    <m/>
    <d v="2020-07-04T00:00:00"/>
    <n v="1"/>
    <s v="O"/>
    <n v="1"/>
    <n v="30"/>
    <n v="0"/>
    <m/>
    <m/>
    <m/>
    <m/>
    <m/>
    <m/>
    <n v="1"/>
    <n v="1"/>
    <m/>
    <m/>
    <n v="65810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32"/>
    <d v="2020-07-01T00:00:00"/>
    <d v="2021-04-04T00:00:00"/>
    <n v="0"/>
    <n v="1"/>
    <n v="0"/>
    <n v="30"/>
    <n v="2"/>
    <n v="23.432207999999999"/>
    <n v="26.12"/>
    <n v="343308"/>
    <n v="42052"/>
    <n v="343308"/>
    <n v="39733"/>
    <n v="0"/>
    <n v="0"/>
    <m/>
    <n v="171654"/>
    <n v="39733"/>
    <n v="15256"/>
    <m/>
    <m/>
    <d v="2020-07-04T00:00:00"/>
    <n v="1"/>
    <s v="O"/>
    <n v="1"/>
    <n v="30"/>
    <n v="0"/>
    <m/>
    <m/>
    <m/>
    <m/>
    <m/>
    <m/>
    <n v="1"/>
    <n v="1"/>
    <m/>
    <m/>
    <n v="54291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33"/>
    <d v="2020-07-01T00:00:00"/>
    <d v="2021-04-04T00:00:00"/>
    <n v="0"/>
    <n v="1"/>
    <n v="0"/>
    <n v="30"/>
    <n v="2"/>
    <n v="23.432207999999999"/>
    <n v="26.12"/>
    <n v="438025"/>
    <n v="53744"/>
    <n v="438025"/>
    <n v="51125"/>
    <n v="0"/>
    <n v="0"/>
    <m/>
    <n v="219013"/>
    <n v="51125"/>
    <n v="19438"/>
    <m/>
    <m/>
    <d v="2020-07-04T00:00:00"/>
    <n v="1"/>
    <s v="O"/>
    <n v="1"/>
    <n v="30"/>
    <n v="0"/>
    <m/>
    <m/>
    <m/>
    <m/>
    <m/>
    <m/>
    <n v="1"/>
    <n v="1"/>
    <m/>
    <m/>
    <n v="69270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34"/>
    <d v="2020-07-01T00:00:00"/>
    <d v="2021-04-04T00:00:00"/>
    <n v="0"/>
    <n v="1"/>
    <n v="0"/>
    <n v="30"/>
    <n v="2"/>
    <n v="23.432207999999999"/>
    <n v="26.12"/>
    <n v="14601"/>
    <n v="1791"/>
    <n v="14601"/>
    <n v="1712"/>
    <n v="0"/>
    <n v="0"/>
    <m/>
    <n v="7301"/>
    <n v="1712"/>
    <n v="617"/>
    <m/>
    <m/>
    <d v="2020-07-04T00:00:00"/>
    <n v="1"/>
    <s v="O"/>
    <n v="1"/>
    <n v="30"/>
    <n v="0"/>
    <m/>
    <m/>
    <m/>
    <m/>
    <m/>
    <m/>
    <n v="1"/>
    <n v="1"/>
    <m/>
    <m/>
    <n v="2309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46"/>
    <d v="2020-07-01T00:00:00"/>
    <d v="2021-04-04T00:00:00"/>
    <n v="0"/>
    <n v="1"/>
    <n v="0"/>
    <n v="30"/>
    <n v="2"/>
    <n v="23.432207999999999"/>
    <n v="26.12"/>
    <n v="171925"/>
    <n v="21059"/>
    <n v="171925"/>
    <n v="19872"/>
    <n v="0"/>
    <n v="0"/>
    <m/>
    <n v="85963"/>
    <n v="19872"/>
    <n v="7632"/>
    <m/>
    <m/>
    <d v="2020-07-04T00:00:00"/>
    <n v="1"/>
    <s v="O"/>
    <n v="1"/>
    <n v="30"/>
    <n v="0"/>
    <m/>
    <m/>
    <m/>
    <m/>
    <m/>
    <m/>
    <n v="1"/>
    <n v="1"/>
    <m/>
    <m/>
    <n v="27189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47"/>
    <d v="2020-07-01T00:00:00"/>
    <d v="2021-04-04T00:00:00"/>
    <n v="0"/>
    <n v="1"/>
    <n v="0"/>
    <n v="30"/>
    <n v="2"/>
    <n v="23.432207999999999"/>
    <n v="26.12"/>
    <n v="442926"/>
    <n v="54345"/>
    <n v="442926"/>
    <n v="51736"/>
    <n v="0"/>
    <n v="0"/>
    <m/>
    <n v="221463"/>
    <n v="51736"/>
    <n v="19674"/>
    <m/>
    <m/>
    <d v="2020-07-04T00:00:00"/>
    <n v="1"/>
    <s v="O"/>
    <n v="1"/>
    <n v="30"/>
    <n v="0"/>
    <m/>
    <m/>
    <m/>
    <m/>
    <m/>
    <m/>
    <n v="1"/>
    <n v="1"/>
    <m/>
    <m/>
    <n v="70045"/>
    <s v="LINEA CONSUMO"/>
    <n v="0"/>
    <n v="2"/>
    <m/>
    <m/>
    <n v="1"/>
    <n v="2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70"/>
    <d v="2020-07-01T00:00:00"/>
    <d v="2021-07-04T00:00:00"/>
    <n v="0"/>
    <n v="1"/>
    <n v="0"/>
    <n v="30"/>
    <n v="2"/>
    <n v="23.432207999999999"/>
    <n v="26.12"/>
    <n v="240194"/>
    <n v="22721"/>
    <n v="240194"/>
    <n v="28828"/>
    <n v="0"/>
    <n v="0"/>
    <m/>
    <n v="120097"/>
    <n v="28828"/>
    <n v="10737"/>
    <m/>
    <m/>
    <d v="2020-07-04T00:00:00"/>
    <n v="1"/>
    <s v="O"/>
    <n v="1"/>
    <n v="30"/>
    <n v="0"/>
    <m/>
    <m/>
    <m/>
    <m/>
    <m/>
    <m/>
    <n v="1"/>
    <n v="1"/>
    <m/>
    <m/>
    <n v="37985"/>
    <s v="LINEA CONSUMO"/>
    <n v="0"/>
    <n v="2"/>
    <m/>
    <m/>
    <n v="1"/>
    <n v="1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71"/>
    <d v="2020-07-01T00:00:00"/>
    <d v="2021-07-04T00:00:00"/>
    <n v="0"/>
    <n v="1"/>
    <n v="0"/>
    <n v="30"/>
    <n v="2"/>
    <n v="23.432207999999999"/>
    <n v="26.12"/>
    <n v="480000"/>
    <n v="45475"/>
    <n v="480000"/>
    <n v="57909"/>
    <n v="0"/>
    <n v="0"/>
    <m/>
    <n v="240000"/>
    <n v="57909"/>
    <n v="21486"/>
    <m/>
    <m/>
    <d v="2020-07-04T00:00:00"/>
    <n v="1"/>
    <s v="O"/>
    <n v="1"/>
    <n v="30"/>
    <n v="0"/>
    <m/>
    <m/>
    <m/>
    <m/>
    <m/>
    <m/>
    <n v="1"/>
    <n v="1"/>
    <m/>
    <m/>
    <n v="75908"/>
    <s v="LINEA CONSUMO"/>
    <n v="0"/>
    <n v="2"/>
    <m/>
    <m/>
    <n v="1"/>
    <n v="1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550003093"/>
    <d v="2020-07-01T00:00:00"/>
    <d v="2021-07-04T00:00:00"/>
    <n v="0"/>
    <n v="1"/>
    <n v="0"/>
    <n v="30"/>
    <n v="2"/>
    <n v="23.432207999999999"/>
    <n v="26.12"/>
    <n v="440000"/>
    <n v="41685"/>
    <n v="440000"/>
    <n v="53097"/>
    <n v="0"/>
    <n v="0"/>
    <m/>
    <n v="220000"/>
    <n v="53097"/>
    <n v="19696"/>
    <m/>
    <m/>
    <d v="2020-07-04T00:00:00"/>
    <n v="1"/>
    <s v="O"/>
    <n v="1"/>
    <n v="30"/>
    <n v="0"/>
    <m/>
    <m/>
    <m/>
    <m/>
    <m/>
    <m/>
    <n v="1"/>
    <n v="1"/>
    <m/>
    <m/>
    <n v="69582"/>
    <s v="LINEA CONSUMO"/>
    <n v="0"/>
    <n v="2"/>
    <m/>
    <m/>
    <n v="1"/>
    <n v="1"/>
    <n v="44013"/>
    <s v="A"/>
    <m/>
    <n v="2"/>
    <n v="7"/>
    <n v="2"/>
    <d v="2021-03-31T00:00:00"/>
    <x v="0"/>
    <s v="Consumo"/>
    <x v="1"/>
    <x v="0"/>
    <x v="0"/>
  </r>
  <r>
    <s v="C"/>
    <s v="*"/>
    <n v="144225"/>
    <n v="4"/>
    <n v="16757"/>
    <d v="2018-04-30T00:00:00"/>
    <d v="2021-05-15T00:00:00"/>
    <n v="495"/>
    <n v="1"/>
    <n v="17"/>
    <n v="30"/>
    <n v="2"/>
    <n v="20.38"/>
    <n v="22.395662000000002"/>
    <n v="6800000"/>
    <n v="254031"/>
    <n v="4073864"/>
    <n v="139281"/>
    <n v="0"/>
    <n v="0"/>
    <m/>
    <n v="4073864"/>
    <n v="139281"/>
    <n v="1089271"/>
    <m/>
    <m/>
    <d v="2020-01-14T00:00:00"/>
    <n v="1"/>
    <s v="O"/>
    <n v="1"/>
    <n v="30"/>
    <n v="3578458"/>
    <m/>
    <m/>
    <m/>
    <m/>
    <m/>
    <m/>
    <n v="1"/>
    <n v="1"/>
    <m/>
    <m/>
    <n v="294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4"/>
    <n v="14106"/>
    <d v="2016-09-22T00:00:00"/>
    <d v="2020-10-08T00:00:00"/>
    <n v="352"/>
    <n v="1"/>
    <n v="41"/>
    <n v="30"/>
    <n v="2"/>
    <n v="23.432207999999999"/>
    <n v="26.12"/>
    <n v="29900000"/>
    <n v="993233"/>
    <n v="5853985"/>
    <n v="279362"/>
    <n v="0"/>
    <n v="0"/>
    <m/>
    <n v="2926993"/>
    <n v="279362"/>
    <n v="1115747"/>
    <m/>
    <m/>
    <d v="2020-06-30T00:00:00"/>
    <n v="1"/>
    <s v="O"/>
    <n v="1"/>
    <n v="30"/>
    <n v="5853985"/>
    <m/>
    <m/>
    <m/>
    <m/>
    <m/>
    <m/>
    <n v="1"/>
    <n v="1"/>
    <m/>
    <m/>
    <n v="890400"/>
    <s v="LINEA CONSUMO"/>
    <n v="0"/>
    <n v="2"/>
    <m/>
    <m/>
    <n v="5"/>
    <m/>
    <m/>
    <m/>
    <m/>
    <n v="1"/>
    <n v="7"/>
    <n v="2"/>
    <d v="2021-03-31T00:00:00"/>
    <x v="0"/>
    <s v="Consumo"/>
    <x v="2"/>
    <x v="0"/>
    <x v="0"/>
  </r>
  <r>
    <s v="C"/>
    <s v="*"/>
    <n v="144225"/>
    <n v="4"/>
    <n v="18693"/>
    <d v="2020-07-01T00:00:00"/>
    <d v="2022-10-16T00:00:00"/>
    <n v="0"/>
    <n v="1"/>
    <n v="0"/>
    <n v="30"/>
    <n v="2"/>
    <n v="20.97"/>
    <n v="23.107628999999999"/>
    <n v="12076623"/>
    <n v="564895"/>
    <n v="12000422"/>
    <n v="1059873"/>
    <n v="0"/>
    <n v="0"/>
    <m/>
    <n v="6000211"/>
    <n v="1059873"/>
    <n v="500272"/>
    <m/>
    <m/>
    <d v="2020-12-12T00:00:00"/>
    <n v="1"/>
    <s v="O"/>
    <n v="1"/>
    <n v="30"/>
    <n v="0"/>
    <m/>
    <m/>
    <m/>
    <m/>
    <m/>
    <m/>
    <n v="1"/>
    <n v="1"/>
    <m/>
    <m/>
    <n v="1026000"/>
    <s v="LINEA CONSUMO"/>
    <n v="0"/>
    <n v="2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25"/>
    <n v="4"/>
    <n v="19489"/>
    <d v="2020-07-01T00:00:00"/>
    <d v="2022-06-15T00:00:00"/>
    <n v="225"/>
    <n v="1"/>
    <n v="0"/>
    <n v="30"/>
    <n v="2"/>
    <n v="23.33"/>
    <n v="25.993621999999998"/>
    <n v="4727516"/>
    <n v="256872"/>
    <n v="4727516"/>
    <n v="276244"/>
    <n v="0"/>
    <n v="0"/>
    <m/>
    <n v="2363758"/>
    <n v="276244"/>
    <n v="504579"/>
    <m/>
    <m/>
    <d v="2020-07-15T00:00:00"/>
    <n v="1"/>
    <s v="O"/>
    <n v="1"/>
    <n v="30"/>
    <n v="1413071"/>
    <m/>
    <m/>
    <m/>
    <m/>
    <m/>
    <m/>
    <n v="1"/>
    <n v="1"/>
    <m/>
    <m/>
    <n v="568000"/>
    <s v="LINEA CONSUMO"/>
    <n v="0"/>
    <n v="2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25"/>
    <n v="4"/>
    <n v="550002734"/>
    <d v="2018-10-02T00:00:00"/>
    <d v="2020-10-17T00:00:00"/>
    <n v="673"/>
    <n v="1"/>
    <n v="6"/>
    <n v="30"/>
    <n v="2"/>
    <n v="23.03"/>
    <n v="25.623349000000001"/>
    <n v="5000000"/>
    <n v="261941"/>
    <n v="3955081"/>
    <n v="278571"/>
    <n v="0"/>
    <n v="0"/>
    <m/>
    <n v="3955081"/>
    <n v="278571"/>
    <n v="1594411"/>
    <m/>
    <m/>
    <d v="2020-01-29T00:00:00"/>
    <n v="1"/>
    <s v="O"/>
    <n v="1"/>
    <n v="30"/>
    <n v="3955081"/>
    <m/>
    <m/>
    <m/>
    <m/>
    <m/>
    <m/>
    <n v="1"/>
    <n v="1"/>
    <m/>
    <m/>
    <n v="1466400"/>
    <s v="LINEA CONSUMO"/>
    <n v="0"/>
    <n v="2"/>
    <m/>
    <m/>
    <n v="5"/>
    <m/>
    <m/>
    <m/>
    <m/>
    <n v="2"/>
    <n v="7"/>
    <n v="2"/>
    <d v="2021-03-31T00:00:00"/>
    <x v="0"/>
    <s v="Consumo"/>
    <x v="0"/>
    <x v="0"/>
    <x v="0"/>
  </r>
  <r>
    <s v="C"/>
    <s v="*"/>
    <n v="144225"/>
    <n v="2"/>
    <n v="18172"/>
    <d v="2019-01-31T00:00:00"/>
    <d v="2022-02-05T00:00:00"/>
    <n v="325"/>
    <n v="1"/>
    <n v="14"/>
    <n v="30"/>
    <n v="2"/>
    <n v="21.05"/>
    <n v="23.204457999999999"/>
    <n v="4250000"/>
    <n v="160228"/>
    <n v="2903697"/>
    <n v="257877"/>
    <n v="0"/>
    <n v="0"/>
    <m/>
    <n v="1451849"/>
    <n v="257877"/>
    <n v="373446"/>
    <m/>
    <m/>
    <d v="2021-01-18T00:00:00"/>
    <n v="1"/>
    <s v="O"/>
    <n v="1"/>
    <n v="30"/>
    <n v="1313414"/>
    <m/>
    <m/>
    <m/>
    <m/>
    <m/>
    <m/>
    <n v="1"/>
    <n v="1"/>
    <d v="2019-01-31T00:00:00"/>
    <s v="D"/>
    <n v="556000"/>
    <s v="LINEA CONSUMO"/>
    <n v="1"/>
    <n v="2"/>
    <m/>
    <m/>
    <n v="5"/>
    <m/>
    <m/>
    <m/>
    <m/>
    <n v="1"/>
    <n v="7"/>
    <n v="2"/>
    <d v="2021-03-31T00:00:00"/>
    <x v="0"/>
    <s v="Consumo"/>
    <x v="0"/>
    <x v="0"/>
    <x v="1"/>
  </r>
  <r>
    <s v="C"/>
    <s v="*"/>
    <n v="144225"/>
    <n v="4"/>
    <n v="18288"/>
    <d v="2019-02-27T00:00:00"/>
    <d v="2021-03-01T00:00:00"/>
    <n v="419"/>
    <n v="1"/>
    <n v="10"/>
    <n v="30"/>
    <n v="2"/>
    <n v="21.03"/>
    <n v="23.180243999999998"/>
    <n v="5000000"/>
    <n v="257002"/>
    <n v="3166218"/>
    <n v="164786"/>
    <n v="0"/>
    <n v="0"/>
    <m/>
    <n v="3166218"/>
    <n v="164786"/>
    <n v="712458"/>
    <m/>
    <m/>
    <d v="2020-02-29T00:00:00"/>
    <n v="1"/>
    <s v="O"/>
    <n v="1"/>
    <n v="30"/>
    <n v="3166218"/>
    <m/>
    <m/>
    <m/>
    <m/>
    <m/>
    <m/>
    <n v="1"/>
    <n v="1"/>
    <m/>
    <m/>
    <n v="1194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4"/>
    <n v="17991"/>
    <d v="2018-12-26T00:00:00"/>
    <d v="2020-09-15T00:00:00"/>
    <n v="345"/>
    <n v="1"/>
    <n v="14"/>
    <n v="30"/>
    <n v="2"/>
    <n v="17.32"/>
    <n v="18.763266999999999"/>
    <n v="3000000"/>
    <n v="173763"/>
    <n v="987419"/>
    <n v="44666"/>
    <n v="0"/>
    <n v="0"/>
    <m/>
    <n v="493710"/>
    <n v="44666"/>
    <n v="218672"/>
    <m/>
    <m/>
    <d v="2020-11-30T00:00:00"/>
    <n v="1"/>
    <s v="O"/>
    <n v="1"/>
    <n v="30"/>
    <n v="987419"/>
    <m/>
    <m/>
    <m/>
    <m/>
    <m/>
    <m/>
    <n v="1"/>
    <n v="1"/>
    <m/>
    <m/>
    <n v="151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6185"/>
    <d v="2017-12-27T00:00:00"/>
    <d v="2021-01-05T00:00:00"/>
    <n v="265"/>
    <n v="2"/>
    <n v="24"/>
    <n v="30"/>
    <n v="2"/>
    <n v="18.000001000000001"/>
    <n v="19.561817999999999"/>
    <n v="4465338"/>
    <n v="744223"/>
    <n v="1400378"/>
    <n v="80195"/>
    <n v="0"/>
    <n v="0"/>
    <m/>
    <n v="700189"/>
    <n v="80195"/>
    <n v="238177"/>
    <m/>
    <m/>
    <d v="2021-01-22T00:00:00"/>
    <n v="1"/>
    <s v="O"/>
    <n v="1"/>
    <n v="180"/>
    <n v="1400378"/>
    <m/>
    <m/>
    <m/>
    <m/>
    <m/>
    <m/>
    <n v="1"/>
    <n v="1"/>
    <m/>
    <m/>
    <n v="767524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2"/>
    <n v="18177"/>
    <d v="2020-07-01T00:00:00"/>
    <d v="2023-02-05T00:00:00"/>
    <n v="235"/>
    <n v="1"/>
    <n v="0"/>
    <n v="30"/>
    <n v="2"/>
    <n v="21.03"/>
    <n v="23.180243999999998"/>
    <n v="9467637"/>
    <n v="398447"/>
    <n v="9277286"/>
    <n v="499824"/>
    <n v="0"/>
    <n v="0"/>
    <m/>
    <n v="4638643"/>
    <n v="499824"/>
    <n v="799854"/>
    <m/>
    <m/>
    <d v="2020-12-29T00:00:00"/>
    <n v="1"/>
    <s v="O"/>
    <n v="1"/>
    <n v="30"/>
    <n v="1788053"/>
    <m/>
    <m/>
    <m/>
    <m/>
    <m/>
    <m/>
    <n v="1"/>
    <n v="1"/>
    <d v="2020-07-01T00:00:00"/>
    <s v="B"/>
    <n v="526000"/>
    <s v="LINEA CONSUMO"/>
    <n v="1"/>
    <n v="2"/>
    <m/>
    <m/>
    <n v="5"/>
    <m/>
    <m/>
    <m/>
    <m/>
    <n v="1"/>
    <n v="7"/>
    <n v="2"/>
    <d v="2021-03-31T00:00:00"/>
    <x v="0"/>
    <s v="Consumo"/>
    <x v="2"/>
    <x v="0"/>
    <x v="1"/>
  </r>
  <r>
    <s v="C"/>
    <s v="*"/>
    <n v="144225"/>
    <n v="4"/>
    <n v="15433"/>
    <d v="2017-07-21T00:00:00"/>
    <d v="2019-06-21T00:00:00"/>
    <n v="699"/>
    <n v="1"/>
    <n v="20"/>
    <n v="30"/>
    <n v="2"/>
    <n v="23.432207999999999"/>
    <n v="26.12"/>
    <n v="4000000"/>
    <n v="218215"/>
    <n v="570147"/>
    <n v="24976"/>
    <n v="0"/>
    <n v="0"/>
    <m/>
    <n v="570147"/>
    <n v="24976"/>
    <n v="306152"/>
    <m/>
    <m/>
    <d v="2019-12-31T00:00:00"/>
    <n v="1"/>
    <s v="O"/>
    <n v="1"/>
    <n v="30"/>
    <n v="570147"/>
    <m/>
    <m/>
    <m/>
    <m/>
    <m/>
    <m/>
    <n v="1"/>
    <n v="1"/>
    <m/>
    <m/>
    <n v="180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5213"/>
    <d v="2017-06-08T00:00:00"/>
    <d v="2018-10-08T00:00:00"/>
    <n v="1102"/>
    <n v="1"/>
    <n v="8"/>
    <n v="30"/>
    <n v="2"/>
    <n v="23.432207999999999"/>
    <n v="26.12"/>
    <n v="2000000"/>
    <n v="147300"/>
    <n v="996065"/>
    <n v="82104"/>
    <n v="0"/>
    <n v="0"/>
    <m/>
    <n v="996065"/>
    <n v="82104"/>
    <n v="858168"/>
    <m/>
    <m/>
    <d v="2020-10-14T00:00:00"/>
    <n v="1"/>
    <s v="O"/>
    <n v="1"/>
    <n v="30"/>
    <n v="996065"/>
    <m/>
    <m/>
    <m/>
    <m/>
    <m/>
    <m/>
    <n v="1"/>
    <n v="1"/>
    <m/>
    <m/>
    <n v="160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7017"/>
    <d v="2018-06-21T00:00:00"/>
    <d v="2020-07-10T00:00:00"/>
    <n v="380"/>
    <n v="1"/>
    <n v="19"/>
    <n v="30"/>
    <n v="2"/>
    <n v="20.170000000000002"/>
    <n v="22.143163000000001"/>
    <n v="5000000"/>
    <n v="254894"/>
    <n v="1212656"/>
    <n v="60613"/>
    <n v="0"/>
    <n v="0"/>
    <m/>
    <n v="1212656"/>
    <n v="60613"/>
    <n v="254229"/>
    <m/>
    <m/>
    <d v="2020-03-27T00:00:00"/>
    <n v="1"/>
    <s v="O"/>
    <n v="1"/>
    <n v="30"/>
    <n v="1212656"/>
    <m/>
    <m/>
    <m/>
    <m/>
    <m/>
    <m/>
    <n v="1"/>
    <n v="1"/>
    <m/>
    <m/>
    <n v="363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9513"/>
    <d v="2020-07-01T00:00:00"/>
    <d v="2022-04-10T00:00:00"/>
    <n v="230"/>
    <n v="1"/>
    <n v="0"/>
    <n v="30"/>
    <n v="2"/>
    <n v="23.28"/>
    <n v="25.931840999999999"/>
    <n v="4473880"/>
    <n v="261409"/>
    <n v="4473880"/>
    <n v="260939"/>
    <n v="0"/>
    <n v="0"/>
    <m/>
    <n v="2236940"/>
    <n v="260939"/>
    <n v="491213"/>
    <m/>
    <m/>
    <d v="2020-09-30T00:00:00"/>
    <n v="1"/>
    <s v="O"/>
    <n v="1"/>
    <n v="30"/>
    <n v="1495547"/>
    <m/>
    <m/>
    <m/>
    <m/>
    <m/>
    <m/>
    <n v="1"/>
    <n v="1"/>
    <m/>
    <m/>
    <n v="464000"/>
    <s v="LINEA CONSUMO"/>
    <n v="0"/>
    <n v="2"/>
    <m/>
    <m/>
    <n v="1"/>
    <n v="2"/>
    <n v="44013"/>
    <s v="A"/>
    <m/>
    <n v="1"/>
    <n v="7"/>
    <n v="2"/>
    <d v="2021-03-31T00:00:00"/>
    <x v="0"/>
    <s v="Consumo"/>
    <x v="0"/>
    <x v="0"/>
    <x v="0"/>
  </r>
  <r>
    <s v="C"/>
    <s v="*"/>
    <n v="144225"/>
    <n v="4"/>
    <n v="18809"/>
    <d v="2019-06-07T00:00:00"/>
    <d v="2021-06-15T00:00:00"/>
    <n v="465"/>
    <n v="1"/>
    <n v="5"/>
    <n v="30"/>
    <n v="2"/>
    <n v="20.99"/>
    <n v="23.131829"/>
    <n v="5000000"/>
    <n v="256904"/>
    <n v="4006362"/>
    <n v="149336"/>
    <n v="0"/>
    <n v="0"/>
    <m/>
    <n v="4006362"/>
    <n v="149336"/>
    <n v="997204"/>
    <m/>
    <m/>
    <d v="2020-02-18T00:00:00"/>
    <n v="1"/>
    <s v="O"/>
    <n v="1"/>
    <n v="30"/>
    <n v="3261846"/>
    <m/>
    <m/>
    <m/>
    <m/>
    <m/>
    <m/>
    <n v="1"/>
    <n v="1"/>
    <m/>
    <m/>
    <n v="10685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4"/>
    <n v="16720"/>
    <d v="2020-07-01T00:00:00"/>
    <d v="2021-11-15T00:00:00"/>
    <n v="225"/>
    <n v="1"/>
    <n v="0"/>
    <n v="30"/>
    <n v="2"/>
    <n v="20.38"/>
    <n v="22.395662000000002"/>
    <n v="7365444"/>
    <n v="529589"/>
    <n v="7365444"/>
    <n v="379471"/>
    <n v="0"/>
    <n v="0"/>
    <m/>
    <n v="3682722"/>
    <n v="379471"/>
    <n v="715726"/>
    <m/>
    <m/>
    <d v="2020-09-30T00:00:00"/>
    <n v="1"/>
    <s v="O"/>
    <n v="1"/>
    <n v="30"/>
    <n v="3435015"/>
    <m/>
    <m/>
    <m/>
    <m/>
    <m/>
    <m/>
    <n v="1"/>
    <n v="1"/>
    <m/>
    <m/>
    <n v="1572500"/>
    <s v="LINEA CONSUMO"/>
    <n v="0"/>
    <n v="2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25"/>
    <n v="4"/>
    <n v="18832"/>
    <d v="2020-07-01T00:00:00"/>
    <d v="2022-11-05T00:00:00"/>
    <n v="0"/>
    <n v="1"/>
    <n v="0"/>
    <n v="30"/>
    <n v="2"/>
    <n v="17.39"/>
    <n v="18.845244000000001"/>
    <n v="12370779"/>
    <n v="540646"/>
    <n v="12370779"/>
    <n v="983503"/>
    <n v="0"/>
    <n v="0"/>
    <m/>
    <n v="6185390"/>
    <n v="983503"/>
    <n v="445997"/>
    <m/>
    <m/>
    <d v="2020-09-30T00:00:00"/>
    <n v="1"/>
    <s v="O"/>
    <n v="1"/>
    <n v="30"/>
    <n v="0"/>
    <m/>
    <m/>
    <m/>
    <m/>
    <m/>
    <m/>
    <n v="1"/>
    <n v="1"/>
    <m/>
    <m/>
    <n v="904000"/>
    <s v="LINEA CONSUMO"/>
    <n v="0"/>
    <n v="2"/>
    <m/>
    <m/>
    <n v="1"/>
    <n v="2"/>
    <n v="44013"/>
    <s v="A"/>
    <m/>
    <n v="1"/>
    <n v="7"/>
    <n v="2"/>
    <d v="2021-03-31T00:00:00"/>
    <x v="0"/>
    <s v="Consumo"/>
    <x v="4"/>
    <x v="0"/>
    <x v="0"/>
  </r>
  <r>
    <s v="C"/>
    <s v="*"/>
    <n v="144225"/>
    <n v="2"/>
    <n v="15900"/>
    <d v="2017-10-31T00:00:00"/>
    <d v="2020-11-05T00:00:00"/>
    <n v="505"/>
    <n v="2"/>
    <n v="18"/>
    <n v="30"/>
    <n v="2"/>
    <n v="18.000001000000001"/>
    <n v="19.561817999999999"/>
    <n v="3809256"/>
    <n v="634876"/>
    <n v="1446366"/>
    <n v="80826"/>
    <n v="0"/>
    <n v="0"/>
    <m/>
    <n v="1446366"/>
    <n v="80826"/>
    <n v="489815"/>
    <m/>
    <m/>
    <d v="2021-03-23T00:00:00"/>
    <n v="1"/>
    <s v="O"/>
    <n v="1"/>
    <n v="180"/>
    <n v="1446366"/>
    <m/>
    <m/>
    <m/>
    <m/>
    <m/>
    <m/>
    <n v="1"/>
    <n v="1"/>
    <d v="2017-10-31T00:00:00"/>
    <s v="E"/>
    <n v="28000"/>
    <s v="LINEA CONSUMO"/>
    <n v="1"/>
    <n v="2"/>
    <m/>
    <m/>
    <n v="5"/>
    <m/>
    <m/>
    <m/>
    <m/>
    <n v="1"/>
    <n v="7"/>
    <n v="2"/>
    <d v="2021-03-31T00:00:00"/>
    <x v="0"/>
    <s v="Consumo"/>
    <x v="1"/>
    <x v="0"/>
    <x v="1"/>
  </r>
  <r>
    <s v="C"/>
    <s v="*"/>
    <n v="144225"/>
    <n v="2"/>
    <n v="16472"/>
    <d v="2018-02-28T00:00:00"/>
    <d v="2020-08-28T00:00:00"/>
    <n v="360"/>
    <n v="1"/>
    <n v="24"/>
    <n v="30"/>
    <n v="2"/>
    <n v="16.8"/>
    <n v="18.155913000000002"/>
    <n v="17228000"/>
    <n v="707232"/>
    <n v="3639685"/>
    <n v="350588"/>
    <n v="0"/>
    <n v="0"/>
    <m/>
    <n v="1819843"/>
    <n v="350588"/>
    <n v="953751"/>
    <m/>
    <m/>
    <d v="2021-03-04T00:00:00"/>
    <n v="1"/>
    <s v="O"/>
    <n v="1"/>
    <n v="30"/>
    <n v="3639685"/>
    <m/>
    <m/>
    <m/>
    <m/>
    <m/>
    <m/>
    <n v="1"/>
    <n v="1"/>
    <d v="2018-02-28T00:00:00"/>
    <s v="D"/>
    <n v="101625"/>
    <s v="LINEA CONSUMO"/>
    <n v="1"/>
    <n v="2"/>
    <m/>
    <m/>
    <n v="5"/>
    <m/>
    <m/>
    <m/>
    <m/>
    <n v="1"/>
    <n v="7"/>
    <n v="2"/>
    <d v="2021-03-31T00:00:00"/>
    <x v="0"/>
    <s v="Consumo"/>
    <x v="0"/>
    <x v="0"/>
    <x v="1"/>
  </r>
  <r>
    <s v="C"/>
    <s v="*"/>
    <n v="144225"/>
    <n v="4"/>
    <n v="17711"/>
    <d v="2018-10-31T00:00:00"/>
    <d v="2024-03-31T00:00:00"/>
    <n v="390"/>
    <n v="1"/>
    <n v="15"/>
    <n v="30"/>
    <n v="2"/>
    <n v="20.97"/>
    <n v="23.107628999999999"/>
    <n v="16700000"/>
    <n v="431901"/>
    <n v="14321443"/>
    <n v="748518"/>
    <n v="0"/>
    <n v="0"/>
    <m/>
    <n v="14321443"/>
    <n v="748518"/>
    <n v="2790505"/>
    <m/>
    <m/>
    <d v="2020-03-31T00:00:00"/>
    <n v="1"/>
    <s v="O"/>
    <n v="1"/>
    <n v="30"/>
    <n v="2852913"/>
    <m/>
    <m/>
    <m/>
    <m/>
    <m/>
    <m/>
    <n v="1"/>
    <n v="1"/>
    <m/>
    <m/>
    <n v="131800"/>
    <s v="LINEA CONSUMO"/>
    <n v="0"/>
    <n v="2"/>
    <m/>
    <m/>
    <n v="5"/>
    <m/>
    <m/>
    <m/>
    <m/>
    <n v="1"/>
    <n v="7"/>
    <n v="2"/>
    <d v="2021-03-31T00:00:00"/>
    <x v="0"/>
    <s v="Consumo"/>
    <x v="4"/>
    <x v="0"/>
    <x v="0"/>
  </r>
  <r>
    <s v="C"/>
    <s v="*"/>
    <n v="144225"/>
    <n v="4"/>
    <n v="16584"/>
    <d v="2018-03-23T00:00:00"/>
    <d v="2020-02-23T00:00:00"/>
    <n v="487"/>
    <n v="1"/>
    <n v="19"/>
    <n v="30"/>
    <n v="2"/>
    <n v="22.99"/>
    <n v="25.574055000000001"/>
    <n v="4000000"/>
    <n v="216669"/>
    <n v="653298"/>
    <n v="37058"/>
    <n v="0"/>
    <n v="0"/>
    <m/>
    <n v="653298"/>
    <n v="37058"/>
    <n v="273304"/>
    <m/>
    <m/>
    <d v="2020-12-02T00:00:00"/>
    <n v="1"/>
    <s v="O"/>
    <n v="1"/>
    <n v="30"/>
    <n v="653298"/>
    <m/>
    <m/>
    <m/>
    <m/>
    <m/>
    <m/>
    <n v="1"/>
    <n v="1"/>
    <m/>
    <m/>
    <n v="581000"/>
    <s v="LINEA CONSUMO"/>
    <n v="0"/>
    <n v="2"/>
    <m/>
    <m/>
    <n v="5"/>
    <m/>
    <m/>
    <m/>
    <m/>
    <n v="1"/>
    <n v="7"/>
    <n v="2"/>
    <d v="2021-03-31T00:00:00"/>
    <x v="0"/>
    <s v="Consumo"/>
    <x v="1"/>
    <x v="0"/>
    <x v="0"/>
  </r>
  <r>
    <s v="C"/>
    <s v="*"/>
    <n v="144225"/>
    <n v="4"/>
    <n v="18645"/>
    <d v="2019-05-08T00:00:00"/>
    <d v="2020-11-14T00:00:00"/>
    <n v="556"/>
    <n v="1"/>
    <n v="3"/>
    <n v="30"/>
    <n v="2"/>
    <n v="23.37"/>
    <n v="26.043067000000001"/>
    <n v="3000000"/>
    <n v="199184"/>
    <n v="2569446"/>
    <n v="146639"/>
    <n v="0"/>
    <n v="0"/>
    <m/>
    <n v="2569446"/>
    <n v="146639"/>
    <n v="841160"/>
    <m/>
    <m/>
    <d v="2019-09-09T00:00:00"/>
    <n v="1"/>
    <s v="O"/>
    <n v="1"/>
    <n v="30"/>
    <n v="2569446"/>
    <m/>
    <m/>
    <m/>
    <m/>
    <m/>
    <m/>
    <n v="1"/>
    <n v="1"/>
    <m/>
    <m/>
    <n v="751000"/>
    <s v="LINEA CONSUMO"/>
    <n v="0"/>
    <n v="2"/>
    <m/>
    <m/>
    <n v="5"/>
    <m/>
    <m/>
    <m/>
    <m/>
    <n v="1"/>
    <n v="7"/>
    <n v="2"/>
    <d v="2021-03-31T00:00:00"/>
    <x v="0"/>
    <s v="Consumo"/>
    <x v="0"/>
    <x v="0"/>
    <x v="0"/>
  </r>
  <r>
    <s v="C"/>
    <s v="*"/>
    <n v="144225"/>
    <n v="2"/>
    <n v="15879"/>
    <d v="2017-10-30T00:00:00"/>
    <d v="2027-11-20T00:00:00"/>
    <n v="310"/>
    <n v="2"/>
    <n v="24"/>
    <n v="30"/>
    <n v="2"/>
    <n v="12.000000999999999"/>
    <n v="12.682504"/>
    <n v="24918064"/>
    <n v="1245903"/>
    <n v="19511576"/>
    <n v="2051340"/>
    <n v="0"/>
    <n v="0"/>
    <m/>
    <n v="9755788"/>
    <n v="2051340"/>
    <n v="3641186"/>
    <m/>
    <m/>
    <d v="2021-03-15T00:00:00"/>
    <n v="1"/>
    <s v="O"/>
    <n v="1"/>
    <n v="180"/>
    <n v="2068930"/>
    <m/>
    <m/>
    <m/>
    <m/>
    <m/>
    <m/>
    <n v="1"/>
    <n v="1"/>
    <d v="2017-10-30T00:00:00"/>
    <s v="C"/>
    <n v="311000"/>
    <s v="LINEA CONSUMO"/>
    <n v="1"/>
    <n v="2"/>
    <m/>
    <m/>
    <n v="5"/>
    <m/>
    <m/>
    <m/>
    <m/>
    <n v="1"/>
    <n v="7"/>
    <n v="2"/>
    <d v="2021-03-31T00:00:00"/>
    <x v="0"/>
    <s v="Consumo"/>
    <x v="3"/>
    <x v="0"/>
    <x v="1"/>
  </r>
  <r>
    <s v="C"/>
    <s v="*"/>
    <n v="144225"/>
    <n v="2"/>
    <n v="15836"/>
    <d v="2017-10-25T00:00:00"/>
    <d v="2027-10-25T00:00:00"/>
    <n v="515"/>
    <n v="2"/>
    <n v="18"/>
    <n v="30"/>
    <n v="2"/>
    <n v="12.000000999999999"/>
    <n v="12.682504"/>
    <n v="29659101"/>
    <n v="1482955"/>
    <n v="25157012"/>
    <n v="2144521"/>
    <n v="0"/>
    <n v="0"/>
    <m/>
    <n v="25157012"/>
    <n v="2144521"/>
    <n v="8581184"/>
    <m/>
    <m/>
    <d v="2021-03-15T00:00:00"/>
    <n v="1"/>
    <s v="O"/>
    <n v="1"/>
    <n v="180"/>
    <n v="4395641"/>
    <m/>
    <m/>
    <m/>
    <m/>
    <m/>
    <m/>
    <n v="1"/>
    <n v="1"/>
    <d v="2017-10-25T00:00:00"/>
    <s v="C"/>
    <n v="573500"/>
    <s v="LINEA CONSUMO"/>
    <n v="1"/>
    <n v="2"/>
    <m/>
    <m/>
    <n v="5"/>
    <m/>
    <m/>
    <m/>
    <m/>
    <n v="1"/>
    <n v="7"/>
    <n v="2"/>
    <d v="2021-03-31T00:00:00"/>
    <x v="0"/>
    <s v="Consumo"/>
    <x v="5"/>
    <x v="0"/>
    <x v="1"/>
  </r>
  <r>
    <s v="C"/>
    <s v="*"/>
    <n v="144225"/>
    <n v="4"/>
    <n v="18197"/>
    <d v="2020-07-01T00:00:00"/>
    <d v="2025-10-08T00:00:00"/>
    <n v="232"/>
    <n v="1"/>
    <n v="0"/>
    <n v="30"/>
    <n v="2"/>
    <n v="21.03"/>
    <n v="23.180243999999998"/>
    <n v="7901101"/>
    <n v="208128"/>
    <n v="7901101"/>
    <n v="416008"/>
    <n v="0"/>
    <n v="0"/>
    <m/>
    <n v="3950551"/>
    <n v="416008"/>
    <n v="797768"/>
    <m/>
    <m/>
    <d v="2020-07-08T00:00:00"/>
    <n v="1"/>
    <s v="O"/>
    <n v="1"/>
    <n v="30"/>
    <n v="592686"/>
    <m/>
    <m/>
    <m/>
    <m/>
    <m/>
    <m/>
    <n v="1"/>
    <n v="1"/>
    <m/>
    <m/>
    <n v="1356000"/>
    <s v="LINEA CONSUMO"/>
    <n v="0"/>
    <n v="2"/>
    <m/>
    <m/>
    <n v="1"/>
    <n v="2"/>
    <n v="44013"/>
    <s v="A"/>
    <m/>
    <n v="1"/>
    <n v="7"/>
    <n v="2"/>
    <d v="2021-03-31T00:00:00"/>
    <x v="0"/>
    <s v="Consumo"/>
    <x v="2"/>
    <x v="0"/>
    <x v="0"/>
  </r>
  <r>
    <s v="C"/>
    <s v="*"/>
    <n v="144225"/>
    <n v="2"/>
    <n v="16191"/>
    <d v="2017-12-28T00:00:00"/>
    <d v="2022-01-10T00:00:00"/>
    <n v="380"/>
    <n v="1"/>
    <n v="25"/>
    <n v="30"/>
    <n v="2"/>
    <n v="18.000001000000001"/>
    <n v="19.561817999999999"/>
    <n v="3841627"/>
    <n v="112848"/>
    <n v="2109750"/>
    <n v="125627"/>
    <n v="0"/>
    <n v="0"/>
    <m/>
    <n v="2109750"/>
    <n v="125627"/>
    <n v="366229"/>
    <m/>
    <m/>
    <d v="2020-06-05T00:00:00"/>
    <n v="1"/>
    <s v="O"/>
    <n v="1"/>
    <n v="30"/>
    <n v="1069045"/>
    <m/>
    <m/>
    <m/>
    <m/>
    <m/>
    <m/>
    <n v="1"/>
    <n v="1"/>
    <d v="2017-12-28T00:00:00"/>
    <s v="E"/>
    <n v="271000"/>
    <s v="LINEA CONSUMO"/>
    <n v="1"/>
    <n v="2"/>
    <m/>
    <m/>
    <n v="5"/>
    <m/>
    <m/>
    <m/>
    <m/>
    <n v="1"/>
    <n v="7"/>
    <n v="2"/>
    <d v="2021-03-31T00:00:00"/>
    <x v="0"/>
    <s v="Consumo"/>
    <x v="1"/>
    <x v="0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842E4E5-E9BE-4D01-9279-D3F85523059A}" name="TablaDinámica2" cacheId="3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5:D24" firstHeaderRow="1" firstDataRow="2" firstDataCol="1"/>
  <pivotFields count="61">
    <pivotField showAll="0"/>
    <pivotField showAll="0"/>
    <pivotField showAll="0"/>
    <pivotField showAll="0"/>
    <pivotField showAll="0"/>
    <pivotField numFmtId="165" showAll="0"/>
    <pivotField numFmtId="165" showAll="0"/>
    <pivotField showAll="0"/>
    <pivotField showAll="0"/>
    <pivotField showAll="0"/>
    <pivotField showAll="0"/>
    <pivotField showAll="0"/>
    <pivotField numFmtId="166" showAll="0"/>
    <pivotField numFmtId="166" showAll="0"/>
    <pivotField numFmtId="42" showAll="0"/>
    <pivotField numFmtId="42" showAll="0"/>
    <pivotField dataField="1" numFmtId="42" showAll="0"/>
    <pivotField numFmtId="42" showAll="0"/>
    <pivotField showAll="0"/>
    <pivotField showAll="0"/>
    <pivotField showAll="0"/>
    <pivotField numFmtId="42" showAll="0"/>
    <pivotField numFmtId="42" showAll="0"/>
    <pivotField numFmtId="42" showAll="0"/>
    <pivotField showAll="0"/>
    <pivotField showAll="0"/>
    <pivotField numFmtId="165"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showAll="0"/>
    <pivotField showAll="0"/>
    <pivotField axis="axisRow" showAll="0">
      <items count="8">
        <item x="1"/>
        <item x="0"/>
        <item x="2"/>
        <item x="4"/>
        <item x="3"/>
        <item x="5"/>
        <item x="6"/>
        <item t="default"/>
      </items>
    </pivotField>
    <pivotField axis="axisCol" showAll="0">
      <items count="3">
        <item x="0"/>
        <item x="1"/>
        <item t="default"/>
      </items>
    </pivotField>
  </pivotFields>
  <rowFields count="1">
    <field x="59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60"/>
  </colFields>
  <colItems count="3">
    <i>
      <x/>
    </i>
    <i>
      <x v="1"/>
    </i>
    <i t="grand">
      <x/>
    </i>
  </colItems>
  <dataFields count="1">
    <dataField name="Vr Cartera" fld="16" baseField="59" baseItem="0" numFmtId="167"/>
  </dataFields>
  <formats count="20">
    <format dxfId="19">
      <pivotArea field="59" type="button" dataOnly="0" labelOnly="1" outline="0" axis="axisRow" fieldPosition="0"/>
    </format>
    <format dxfId="1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field="59" type="button" dataOnly="0" labelOnly="1" outline="0" axis="axisRow" fieldPosition="0"/>
    </format>
    <format dxfId="14">
      <pivotArea dataOnly="0" labelOnly="1" fieldPosition="0">
        <references count="1">
          <reference field="59" count="0"/>
        </references>
      </pivotArea>
    </format>
    <format dxfId="13">
      <pivotArea dataOnly="0" labelOnly="1" grandRow="1" outline="0" fieldPosition="0"/>
    </format>
    <format dxfId="1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59" type="button" dataOnly="0" labelOnly="1" outline="0" axis="axisRow" fieldPosition="0"/>
    </format>
    <format dxfId="8">
      <pivotArea dataOnly="0" labelOnly="1" fieldPosition="0">
        <references count="1">
          <reference field="59" count="0"/>
        </references>
      </pivotArea>
    </format>
    <format dxfId="7">
      <pivotArea dataOnly="0" labelOnly="1" grandRow="1" outline="0" fieldPosition="0"/>
    </format>
    <format dxfId="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">
      <pivotArea outline="0" collapsedLevelsAreSubtotals="1" fieldPosition="0"/>
    </format>
    <format dxfId="4">
      <pivotArea field="59" type="button" dataOnly="0" labelOnly="1" outline="0" axis="axisRow" fieldPosition="0"/>
    </format>
    <format dxfId="3">
      <pivotArea dataOnly="0" labelOnly="1" fieldPosition="0">
        <references count="1">
          <reference field="59" count="0"/>
        </references>
      </pivotArea>
    </format>
    <format dxfId="2">
      <pivotArea dataOnly="0" labelOnly="1" grandRow="1" outline="0" fieldPosition="0"/>
    </format>
    <format dxfId="1">
      <pivotArea dataOnly="0" labelOnly="1" fieldPosition="0">
        <references count="1">
          <reference field="60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1B0C4D3-5C95-4C2A-AF61-E26F943325B7}" name="TablaDinámica1" cacheId="3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E11" firstHeaderRow="0" firstDataRow="1" firstDataCol="1"/>
  <pivotFields count="60">
    <pivotField showAll="0"/>
    <pivotField showAll="0"/>
    <pivotField showAll="0"/>
    <pivotField showAll="0"/>
    <pivotField showAll="0"/>
    <pivotField numFmtId="165" showAll="0"/>
    <pivotField numFmtId="165" showAll="0"/>
    <pivotField showAll="0"/>
    <pivotField showAll="0"/>
    <pivotField showAll="0"/>
    <pivotField showAll="0"/>
    <pivotField showAll="0"/>
    <pivotField numFmtId="166" showAll="0"/>
    <pivotField numFmtId="166" showAll="0"/>
    <pivotField numFmtId="42" showAll="0"/>
    <pivotField numFmtId="42" showAll="0"/>
    <pivotField dataField="1" numFmtId="42" showAll="0"/>
    <pivotField numFmtId="42" showAll="0"/>
    <pivotField showAll="0"/>
    <pivotField showAll="0"/>
    <pivotField showAll="0"/>
    <pivotField numFmtId="42" showAll="0"/>
    <pivotField numFmtId="42" showAll="0"/>
    <pivotField numFmtId="42" showAll="0"/>
    <pivotField showAll="0"/>
    <pivotField showAll="0"/>
    <pivotField numFmtId="165"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showAll="0"/>
    <pivotField showAll="0"/>
    <pivotField axis="axisRow" showAll="0">
      <items count="8">
        <item x="1"/>
        <item x="0"/>
        <item x="2"/>
        <item x="4"/>
        <item x="3"/>
        <item x="5"/>
        <item x="6"/>
        <item t="default"/>
      </items>
    </pivotField>
  </pivotFields>
  <rowFields count="1">
    <field x="59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No Créditos" fld="16" subtotal="count" baseField="59" baseItem="4" numFmtId="3"/>
    <dataField name="% No Créditos" fld="16" subtotal="count" showDataAs="percentOfCol" baseField="59" baseItem="0" numFmtId="10"/>
    <dataField name="Vr Cartera" fld="16" baseField="59" baseItem="0" numFmtId="167"/>
    <dataField name="% Vr Cartera" fld="16" showDataAs="percentOfCol" baseField="59" baseItem="0" numFmtId="10"/>
  </dataFields>
  <formats count="15">
    <format dxfId="34">
      <pivotArea field="59" type="button" dataOnly="0" labelOnly="1" outline="0" axis="axisRow" fieldPosition="0"/>
    </format>
    <format dxfId="33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32">
      <pivotArea outline="0" fieldPosition="0">
        <references count="1">
          <reference field="4294967294" count="1">
            <x v="3"/>
          </reference>
        </references>
      </pivotArea>
    </format>
    <format dxfId="31">
      <pivotArea type="all" dataOnly="0" outline="0" fieldPosition="0"/>
    </format>
    <format dxfId="30">
      <pivotArea outline="0" collapsedLevelsAreSubtotals="1" fieldPosition="0"/>
    </format>
    <format dxfId="29">
      <pivotArea field="59" type="button" dataOnly="0" labelOnly="1" outline="0" axis="axisRow" fieldPosition="0"/>
    </format>
    <format dxfId="28">
      <pivotArea dataOnly="0" labelOnly="1" fieldPosition="0">
        <references count="1">
          <reference field="59" count="0"/>
        </references>
      </pivotArea>
    </format>
    <format dxfId="27">
      <pivotArea dataOnly="0" labelOnly="1" grandRow="1" outline="0" fieldPosition="0"/>
    </format>
    <format dxfId="26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field="59" type="button" dataOnly="0" labelOnly="1" outline="0" axis="axisRow" fieldPosition="0"/>
    </format>
    <format dxfId="22">
      <pivotArea dataOnly="0" labelOnly="1" fieldPosition="0">
        <references count="1">
          <reference field="59" count="0"/>
        </references>
      </pivotArea>
    </format>
    <format dxfId="21">
      <pivotArea dataOnly="0" labelOnly="1" grandRow="1" outline="0" fieldPosition="0"/>
    </format>
    <format dxfId="20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384B921-24C7-433D-9180-EA812D128C52}" name="TablaDinámica3" cacheId="3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Calif / No Créditos">
  <location ref="A30:C35" firstHeaderRow="0" firstDataRow="1" firstDataCol="1" rowPageCount="1" colPageCount="1"/>
  <pivotFields count="62">
    <pivotField showAll="0"/>
    <pivotField showAll="0"/>
    <pivotField showAll="0"/>
    <pivotField showAll="0"/>
    <pivotField showAll="0"/>
    <pivotField numFmtId="165" showAll="0"/>
    <pivotField numFmtId="165" showAll="0"/>
    <pivotField showAll="0"/>
    <pivotField showAll="0"/>
    <pivotField showAll="0"/>
    <pivotField showAll="0"/>
    <pivotField showAll="0"/>
    <pivotField numFmtId="166" showAll="0"/>
    <pivotField numFmtId="166" showAll="0"/>
    <pivotField numFmtId="42" showAll="0"/>
    <pivotField numFmtId="42" showAll="0"/>
    <pivotField dataField="1" numFmtId="42" showAll="0"/>
    <pivotField numFmtId="42" showAll="0"/>
    <pivotField showAll="0"/>
    <pivotField showAll="0"/>
    <pivotField showAll="0"/>
    <pivotField numFmtId="42" showAll="0"/>
    <pivotField numFmtId="42" showAll="0"/>
    <pivotField numFmtId="42" showAll="0"/>
    <pivotField showAll="0"/>
    <pivotField showAll="0"/>
    <pivotField numFmtId="165"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2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showAll="0">
      <items count="8">
        <item x="1"/>
        <item x="0"/>
        <item x="2"/>
        <item x="4"/>
        <item x="3"/>
        <item x="5"/>
        <item x="6"/>
        <item t="default"/>
      </items>
    </pivotField>
    <pivotField showAll="0">
      <items count="3">
        <item x="0"/>
        <item x="1"/>
        <item t="default"/>
      </items>
    </pivotField>
    <pivotField axis="axisPage" multipleItemSelectionAllowed="1" showAll="0">
      <items count="3">
        <item h="1" x="0"/>
        <item x="1"/>
        <item t="default"/>
      </items>
    </pivotField>
  </pivotFields>
  <rowFields count="1">
    <field x="57"/>
  </rowFields>
  <rowItems count="5">
    <i>
      <x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pageFields count="1">
    <pageField fld="61" hier="-1"/>
  </pageFields>
  <dataFields count="2">
    <dataField name="No Cr Reestructurados" fld="16" subtotal="count" baseField="59" baseItem="0" numFmtId="3"/>
    <dataField name="Vr Cartera" fld="16" baseField="59" baseItem="0" numFmtId="167"/>
  </dataFields>
  <formats count="17">
    <format dxfId="51">
      <pivotArea field="59" type="button" dataOnly="0" labelOnly="1" outline="0"/>
    </format>
    <format dxfId="50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49">
      <pivotArea type="all" dataOnly="0" outline="0" fieldPosition="0"/>
    </format>
    <format dxfId="48">
      <pivotArea outline="0" collapsedLevelsAreSubtotals="1" fieldPosition="0"/>
    </format>
    <format dxfId="47">
      <pivotArea field="59" type="button" dataOnly="0" labelOnly="1" outline="0"/>
    </format>
    <format dxfId="46">
      <pivotArea dataOnly="0" labelOnly="1" grandRow="1" outline="0" fieldPosition="0"/>
    </format>
    <format dxfId="45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44">
      <pivotArea type="all" dataOnly="0" outline="0" fieldPosition="0"/>
    </format>
    <format dxfId="43">
      <pivotArea outline="0" collapsedLevelsAreSubtotals="1" fieldPosition="0"/>
    </format>
    <format dxfId="42">
      <pivotArea field="59" type="button" dataOnly="0" labelOnly="1" outline="0"/>
    </format>
    <format dxfId="41">
      <pivotArea dataOnly="0" labelOnly="1" grandRow="1" outline="0" fieldPosition="0"/>
    </format>
    <format dxfId="40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39">
      <pivotArea outline="0" collapsedLevelsAreSubtotals="1" fieldPosition="0"/>
    </format>
    <format dxfId="38">
      <pivotArea field="59" type="button" dataOnly="0" labelOnly="1" outline="0"/>
    </format>
    <format dxfId="37">
      <pivotArea dataOnly="0" labelOnly="1" grandRow="1" outline="0" fieldPosition="0"/>
    </format>
    <format dxfId="36">
      <pivotArea dataOnly="0" labelOnly="1" grandCol="1" outline="0" fieldPosition="0"/>
    </format>
    <format dxfId="35">
      <pivotArea outline="0" fieldPosition="0">
        <references count="1">
          <reference field="429496729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9"/>
  <sheetViews>
    <sheetView topLeftCell="A51" workbookViewId="0">
      <selection activeCell="E56" sqref="E56"/>
    </sheetView>
  </sheetViews>
  <sheetFormatPr baseColWidth="10" defaultRowHeight="15" x14ac:dyDescent="0.25"/>
  <cols>
    <col min="1" max="1" width="8.42578125" bestFit="1" customWidth="1"/>
    <col min="2" max="2" width="12.85546875" bestFit="1" customWidth="1"/>
    <col min="3" max="3" width="80.5703125" bestFit="1" customWidth="1"/>
    <col min="4" max="4" width="14.85546875" bestFit="1" customWidth="1"/>
    <col min="5" max="5" width="13.85546875" bestFit="1" customWidth="1"/>
  </cols>
  <sheetData>
    <row r="1" spans="1:5" ht="16.5" x14ac:dyDescent="0.3">
      <c r="A1" s="4" t="s">
        <v>68</v>
      </c>
      <c r="B1" s="4" t="s">
        <v>69</v>
      </c>
      <c r="C1" s="4" t="s">
        <v>70</v>
      </c>
      <c r="D1" s="4" t="s">
        <v>71</v>
      </c>
      <c r="E1" s="5" t="s">
        <v>72</v>
      </c>
    </row>
    <row r="2" spans="1:5" ht="16.5" x14ac:dyDescent="0.3">
      <c r="A2" s="6">
        <v>140000</v>
      </c>
      <c r="B2" s="6" t="s">
        <v>73</v>
      </c>
      <c r="C2" s="6" t="s">
        <v>74</v>
      </c>
      <c r="D2" s="6"/>
      <c r="E2" s="7"/>
    </row>
    <row r="3" spans="1:5" ht="16.5" x14ac:dyDescent="0.3">
      <c r="A3" s="8">
        <v>140400</v>
      </c>
      <c r="B3" s="8" t="s">
        <v>75</v>
      </c>
      <c r="C3" s="8" t="s">
        <v>76</v>
      </c>
      <c r="D3" s="8" t="s">
        <v>77</v>
      </c>
      <c r="E3" s="9" t="s">
        <v>78</v>
      </c>
    </row>
    <row r="4" spans="1:5" ht="16.5" x14ac:dyDescent="0.3">
      <c r="A4" s="6">
        <v>140405</v>
      </c>
      <c r="B4" s="6" t="s">
        <v>75</v>
      </c>
      <c r="C4" s="6" t="s">
        <v>79</v>
      </c>
      <c r="D4" s="6" t="s">
        <v>77</v>
      </c>
      <c r="E4" s="7" t="s">
        <v>59</v>
      </c>
    </row>
    <row r="5" spans="1:5" ht="16.5" x14ac:dyDescent="0.3">
      <c r="A5" s="6">
        <v>140410</v>
      </c>
      <c r="B5" s="6" t="s">
        <v>75</v>
      </c>
      <c r="C5" s="6" t="s">
        <v>80</v>
      </c>
      <c r="D5" s="6" t="s">
        <v>77</v>
      </c>
      <c r="E5" s="7" t="s">
        <v>65</v>
      </c>
    </row>
    <row r="6" spans="1:5" ht="16.5" x14ac:dyDescent="0.3">
      <c r="A6" s="6">
        <v>140415</v>
      </c>
      <c r="B6" s="6" t="s">
        <v>75</v>
      </c>
      <c r="C6" s="6" t="s">
        <v>81</v>
      </c>
      <c r="D6" s="6" t="s">
        <v>77</v>
      </c>
      <c r="E6" s="7" t="s">
        <v>56</v>
      </c>
    </row>
    <row r="7" spans="1:5" ht="16.5" x14ac:dyDescent="0.3">
      <c r="A7" s="6">
        <v>140420</v>
      </c>
      <c r="B7" s="6" t="s">
        <v>75</v>
      </c>
      <c r="C7" s="6" t="s">
        <v>82</v>
      </c>
      <c r="D7" s="6" t="s">
        <v>77</v>
      </c>
      <c r="E7" s="7" t="s">
        <v>62</v>
      </c>
    </row>
    <row r="8" spans="1:5" ht="16.5" x14ac:dyDescent="0.3">
      <c r="A8" s="6">
        <v>140425</v>
      </c>
      <c r="B8" s="6" t="s">
        <v>75</v>
      </c>
      <c r="C8" s="6" t="s">
        <v>83</v>
      </c>
      <c r="D8" s="6" t="s">
        <v>77</v>
      </c>
      <c r="E8" s="7" t="s">
        <v>60</v>
      </c>
    </row>
    <row r="9" spans="1:5" ht="16.5" x14ac:dyDescent="0.3">
      <c r="A9" s="8">
        <v>140500</v>
      </c>
      <c r="B9" s="8" t="s">
        <v>73</v>
      </c>
      <c r="C9" s="8" t="s">
        <v>84</v>
      </c>
      <c r="D9" s="8" t="s">
        <v>77</v>
      </c>
      <c r="E9" s="9" t="s">
        <v>78</v>
      </c>
    </row>
    <row r="10" spans="1:5" ht="16.5" x14ac:dyDescent="0.3">
      <c r="A10" s="6">
        <v>140505</v>
      </c>
      <c r="B10" s="6" t="s">
        <v>73</v>
      </c>
      <c r="C10" s="6" t="s">
        <v>79</v>
      </c>
      <c r="D10" s="6" t="s">
        <v>77</v>
      </c>
      <c r="E10" s="7" t="str">
        <f>E4</f>
        <v>A</v>
      </c>
    </row>
    <row r="11" spans="1:5" ht="16.5" x14ac:dyDescent="0.3">
      <c r="A11" s="6">
        <v>140510</v>
      </c>
      <c r="B11" s="6" t="s">
        <v>73</v>
      </c>
      <c r="C11" s="6" t="s">
        <v>80</v>
      </c>
      <c r="D11" s="6" t="s">
        <v>77</v>
      </c>
      <c r="E11" s="7" t="str">
        <f t="shared" ref="E11:E74" si="0">E5</f>
        <v>B</v>
      </c>
    </row>
    <row r="12" spans="1:5" ht="16.5" x14ac:dyDescent="0.3">
      <c r="A12" s="6">
        <v>140515</v>
      </c>
      <c r="B12" s="6" t="s">
        <v>73</v>
      </c>
      <c r="C12" s="6" t="s">
        <v>81</v>
      </c>
      <c r="D12" s="6" t="s">
        <v>77</v>
      </c>
      <c r="E12" s="7" t="str">
        <f t="shared" si="0"/>
        <v>C</v>
      </c>
    </row>
    <row r="13" spans="1:5" ht="16.5" x14ac:dyDescent="0.3">
      <c r="A13" s="6">
        <v>140520</v>
      </c>
      <c r="B13" s="6" t="s">
        <v>73</v>
      </c>
      <c r="C13" s="6" t="s">
        <v>82</v>
      </c>
      <c r="D13" s="6" t="s">
        <v>77</v>
      </c>
      <c r="E13" s="7" t="str">
        <f t="shared" si="0"/>
        <v>D</v>
      </c>
    </row>
    <row r="14" spans="1:5" ht="16.5" x14ac:dyDescent="0.3">
      <c r="A14" s="6">
        <v>140525</v>
      </c>
      <c r="B14" s="6" t="s">
        <v>73</v>
      </c>
      <c r="C14" s="6" t="s">
        <v>83</v>
      </c>
      <c r="D14" s="6" t="s">
        <v>77</v>
      </c>
      <c r="E14" s="7" t="str">
        <f t="shared" si="0"/>
        <v>E</v>
      </c>
    </row>
    <row r="15" spans="1:5" ht="16.5" x14ac:dyDescent="0.3">
      <c r="A15" s="8">
        <v>140600</v>
      </c>
      <c r="B15" s="8" t="s">
        <v>73</v>
      </c>
      <c r="C15" s="8" t="s">
        <v>85</v>
      </c>
      <c r="D15" s="8" t="s">
        <v>77</v>
      </c>
      <c r="E15" s="9" t="str">
        <f t="shared" si="0"/>
        <v>-</v>
      </c>
    </row>
    <row r="16" spans="1:5" ht="16.5" x14ac:dyDescent="0.3">
      <c r="A16" s="6">
        <v>140605</v>
      </c>
      <c r="B16" s="6" t="s">
        <v>73</v>
      </c>
      <c r="C16" s="6" t="s">
        <v>79</v>
      </c>
      <c r="D16" s="6" t="s">
        <v>77</v>
      </c>
      <c r="E16" s="7" t="str">
        <f t="shared" si="0"/>
        <v>A</v>
      </c>
    </row>
    <row r="17" spans="1:5" ht="16.5" x14ac:dyDescent="0.3">
      <c r="A17" s="6">
        <v>140610</v>
      </c>
      <c r="B17" s="6" t="s">
        <v>73</v>
      </c>
      <c r="C17" s="6" t="s">
        <v>80</v>
      </c>
      <c r="D17" s="6" t="s">
        <v>77</v>
      </c>
      <c r="E17" s="7" t="str">
        <f t="shared" si="0"/>
        <v>B</v>
      </c>
    </row>
    <row r="18" spans="1:5" ht="16.5" x14ac:dyDescent="0.3">
      <c r="A18" s="6">
        <v>140615</v>
      </c>
      <c r="B18" s="6" t="s">
        <v>73</v>
      </c>
      <c r="C18" s="6" t="s">
        <v>81</v>
      </c>
      <c r="D18" s="6" t="s">
        <v>77</v>
      </c>
      <c r="E18" s="7" t="str">
        <f t="shared" si="0"/>
        <v>C</v>
      </c>
    </row>
    <row r="19" spans="1:5" ht="16.5" x14ac:dyDescent="0.3">
      <c r="A19" s="6">
        <v>140620</v>
      </c>
      <c r="B19" s="6" t="s">
        <v>73</v>
      </c>
      <c r="C19" s="6" t="s">
        <v>82</v>
      </c>
      <c r="D19" s="6" t="s">
        <v>77</v>
      </c>
      <c r="E19" s="7" t="str">
        <f t="shared" si="0"/>
        <v>D</v>
      </c>
    </row>
    <row r="20" spans="1:5" ht="16.5" x14ac:dyDescent="0.3">
      <c r="A20" s="6">
        <v>140625</v>
      </c>
      <c r="B20" s="6" t="s">
        <v>73</v>
      </c>
      <c r="C20" s="6" t="s">
        <v>83</v>
      </c>
      <c r="D20" s="6" t="s">
        <v>77</v>
      </c>
      <c r="E20" s="7" t="str">
        <f t="shared" si="0"/>
        <v>E</v>
      </c>
    </row>
    <row r="21" spans="1:5" ht="16.5" x14ac:dyDescent="0.3">
      <c r="A21" s="8">
        <v>140700</v>
      </c>
      <c r="B21" s="8" t="s">
        <v>73</v>
      </c>
      <c r="C21" s="8" t="s">
        <v>86</v>
      </c>
      <c r="D21" s="8" t="s">
        <v>77</v>
      </c>
      <c r="E21" s="9" t="str">
        <f t="shared" si="0"/>
        <v>-</v>
      </c>
    </row>
    <row r="22" spans="1:5" ht="16.5" x14ac:dyDescent="0.3">
      <c r="A22" s="6">
        <v>140705</v>
      </c>
      <c r="B22" s="6" t="s">
        <v>73</v>
      </c>
      <c r="C22" s="6" t="s">
        <v>79</v>
      </c>
      <c r="D22" s="6" t="s">
        <v>77</v>
      </c>
      <c r="E22" s="7" t="str">
        <f t="shared" si="0"/>
        <v>A</v>
      </c>
    </row>
    <row r="23" spans="1:5" ht="16.5" x14ac:dyDescent="0.3">
      <c r="A23" s="6">
        <v>140710</v>
      </c>
      <c r="B23" s="6" t="s">
        <v>73</v>
      </c>
      <c r="C23" s="6" t="s">
        <v>80</v>
      </c>
      <c r="D23" s="6" t="s">
        <v>77</v>
      </c>
      <c r="E23" s="7" t="str">
        <f t="shared" si="0"/>
        <v>B</v>
      </c>
    </row>
    <row r="24" spans="1:5" ht="16.5" x14ac:dyDescent="0.3">
      <c r="A24" s="6">
        <v>140715</v>
      </c>
      <c r="B24" s="6" t="s">
        <v>73</v>
      </c>
      <c r="C24" s="6" t="s">
        <v>81</v>
      </c>
      <c r="D24" s="6" t="s">
        <v>77</v>
      </c>
      <c r="E24" s="7" t="str">
        <f t="shared" si="0"/>
        <v>C</v>
      </c>
    </row>
    <row r="25" spans="1:5" ht="16.5" x14ac:dyDescent="0.3">
      <c r="A25" s="6">
        <v>140720</v>
      </c>
      <c r="B25" s="6" t="s">
        <v>73</v>
      </c>
      <c r="C25" s="6" t="s">
        <v>82</v>
      </c>
      <c r="D25" s="6" t="s">
        <v>77</v>
      </c>
      <c r="E25" s="7" t="str">
        <f t="shared" si="0"/>
        <v>D</v>
      </c>
    </row>
    <row r="26" spans="1:5" ht="16.5" x14ac:dyDescent="0.3">
      <c r="A26" s="6">
        <v>140725</v>
      </c>
      <c r="B26" s="6" t="s">
        <v>73</v>
      </c>
      <c r="C26" s="6" t="s">
        <v>83</v>
      </c>
      <c r="D26" s="6" t="s">
        <v>77</v>
      </c>
      <c r="E26" s="7" t="str">
        <f t="shared" si="0"/>
        <v>E</v>
      </c>
    </row>
    <row r="27" spans="1:5" ht="16.5" x14ac:dyDescent="0.3">
      <c r="A27" s="8">
        <v>140800</v>
      </c>
      <c r="B27" s="8" t="s">
        <v>73</v>
      </c>
      <c r="C27" s="8" t="s">
        <v>87</v>
      </c>
      <c r="D27" s="8" t="s">
        <v>77</v>
      </c>
      <c r="E27" s="9" t="str">
        <f t="shared" si="0"/>
        <v>-</v>
      </c>
    </row>
    <row r="28" spans="1:5" ht="16.5" x14ac:dyDescent="0.3">
      <c r="A28" s="6">
        <v>140805</v>
      </c>
      <c r="B28" s="6" t="s">
        <v>73</v>
      </c>
      <c r="C28" s="6" t="s">
        <v>79</v>
      </c>
      <c r="D28" s="6" t="s">
        <v>77</v>
      </c>
      <c r="E28" s="7" t="str">
        <f t="shared" si="0"/>
        <v>A</v>
      </c>
    </row>
    <row r="29" spans="1:5" ht="16.5" x14ac:dyDescent="0.3">
      <c r="A29" s="6">
        <v>140810</v>
      </c>
      <c r="B29" s="6" t="s">
        <v>73</v>
      </c>
      <c r="C29" s="6" t="s">
        <v>80</v>
      </c>
      <c r="D29" s="6" t="s">
        <v>77</v>
      </c>
      <c r="E29" s="7" t="str">
        <f t="shared" si="0"/>
        <v>B</v>
      </c>
    </row>
    <row r="30" spans="1:5" ht="16.5" x14ac:dyDescent="0.3">
      <c r="A30" s="6">
        <v>140815</v>
      </c>
      <c r="B30" s="6" t="s">
        <v>73</v>
      </c>
      <c r="C30" s="6" t="s">
        <v>81</v>
      </c>
      <c r="D30" s="6" t="s">
        <v>77</v>
      </c>
      <c r="E30" s="7" t="str">
        <f t="shared" si="0"/>
        <v>C</v>
      </c>
    </row>
    <row r="31" spans="1:5" ht="16.5" x14ac:dyDescent="0.3">
      <c r="A31" s="6">
        <v>140820</v>
      </c>
      <c r="B31" s="6" t="s">
        <v>73</v>
      </c>
      <c r="C31" s="6" t="s">
        <v>82</v>
      </c>
      <c r="D31" s="6" t="s">
        <v>77</v>
      </c>
      <c r="E31" s="7" t="str">
        <f t="shared" si="0"/>
        <v>D</v>
      </c>
    </row>
    <row r="32" spans="1:5" ht="16.5" x14ac:dyDescent="0.3">
      <c r="A32" s="6">
        <v>140825</v>
      </c>
      <c r="B32" s="6" t="s">
        <v>73</v>
      </c>
      <c r="C32" s="6" t="s">
        <v>83</v>
      </c>
      <c r="D32" s="6" t="s">
        <v>77</v>
      </c>
      <c r="E32" s="7" t="str">
        <f t="shared" si="0"/>
        <v>E</v>
      </c>
    </row>
    <row r="33" spans="1:5" ht="16.5" x14ac:dyDescent="0.3">
      <c r="A33" s="8">
        <v>140900</v>
      </c>
      <c r="B33" s="8" t="s">
        <v>73</v>
      </c>
      <c r="C33" s="8" t="s">
        <v>88</v>
      </c>
      <c r="D33" s="8" t="s">
        <v>77</v>
      </c>
      <c r="E33" s="9" t="str">
        <f t="shared" si="0"/>
        <v>-</v>
      </c>
    </row>
    <row r="34" spans="1:5" ht="16.5" x14ac:dyDescent="0.3">
      <c r="A34" s="6">
        <v>140905</v>
      </c>
      <c r="B34" s="6" t="s">
        <v>73</v>
      </c>
      <c r="C34" s="6" t="s">
        <v>79</v>
      </c>
      <c r="D34" s="6" t="s">
        <v>77</v>
      </c>
      <c r="E34" s="7" t="str">
        <f t="shared" si="0"/>
        <v>A</v>
      </c>
    </row>
    <row r="35" spans="1:5" ht="16.5" x14ac:dyDescent="0.3">
      <c r="A35" s="6">
        <v>140910</v>
      </c>
      <c r="B35" s="6" t="s">
        <v>73</v>
      </c>
      <c r="C35" s="6" t="s">
        <v>80</v>
      </c>
      <c r="D35" s="6" t="s">
        <v>77</v>
      </c>
      <c r="E35" s="7" t="str">
        <f t="shared" si="0"/>
        <v>B</v>
      </c>
    </row>
    <row r="36" spans="1:5" ht="16.5" x14ac:dyDescent="0.3">
      <c r="A36" s="6">
        <v>140915</v>
      </c>
      <c r="B36" s="6" t="s">
        <v>73</v>
      </c>
      <c r="C36" s="6" t="s">
        <v>81</v>
      </c>
      <c r="D36" s="6" t="s">
        <v>77</v>
      </c>
      <c r="E36" s="7" t="str">
        <f t="shared" si="0"/>
        <v>C</v>
      </c>
    </row>
    <row r="37" spans="1:5" ht="16.5" x14ac:dyDescent="0.3">
      <c r="A37" s="6">
        <v>140920</v>
      </c>
      <c r="B37" s="6" t="s">
        <v>73</v>
      </c>
      <c r="C37" s="6" t="s">
        <v>82</v>
      </c>
      <c r="D37" s="6" t="s">
        <v>77</v>
      </c>
      <c r="E37" s="7" t="str">
        <f t="shared" si="0"/>
        <v>D</v>
      </c>
    </row>
    <row r="38" spans="1:5" ht="16.5" x14ac:dyDescent="0.3">
      <c r="A38" s="6">
        <v>140925</v>
      </c>
      <c r="B38" s="6" t="s">
        <v>73</v>
      </c>
      <c r="C38" s="6" t="s">
        <v>83</v>
      </c>
      <c r="D38" s="6" t="s">
        <v>77</v>
      </c>
      <c r="E38" s="7" t="str">
        <f t="shared" si="0"/>
        <v>E</v>
      </c>
    </row>
    <row r="39" spans="1:5" ht="16.5" x14ac:dyDescent="0.3">
      <c r="A39" s="8">
        <v>141000</v>
      </c>
      <c r="B39" s="8" t="s">
        <v>73</v>
      </c>
      <c r="C39" s="8" t="s">
        <v>89</v>
      </c>
      <c r="D39" s="8" t="s">
        <v>77</v>
      </c>
      <c r="E39" s="9" t="str">
        <f t="shared" si="0"/>
        <v>-</v>
      </c>
    </row>
    <row r="40" spans="1:5" ht="16.5" x14ac:dyDescent="0.3">
      <c r="A40" s="6">
        <v>141005</v>
      </c>
      <c r="B40" s="6" t="s">
        <v>73</v>
      </c>
      <c r="C40" s="6" t="s">
        <v>79</v>
      </c>
      <c r="D40" s="6" t="s">
        <v>77</v>
      </c>
      <c r="E40" s="7" t="str">
        <f t="shared" si="0"/>
        <v>A</v>
      </c>
    </row>
    <row r="41" spans="1:5" ht="16.5" x14ac:dyDescent="0.3">
      <c r="A41" s="6">
        <v>141010</v>
      </c>
      <c r="B41" s="6" t="s">
        <v>73</v>
      </c>
      <c r="C41" s="6" t="s">
        <v>80</v>
      </c>
      <c r="D41" s="6" t="s">
        <v>77</v>
      </c>
      <c r="E41" s="7" t="str">
        <f t="shared" si="0"/>
        <v>B</v>
      </c>
    </row>
    <row r="42" spans="1:5" ht="16.5" x14ac:dyDescent="0.3">
      <c r="A42" s="6">
        <v>141015</v>
      </c>
      <c r="B42" s="6" t="s">
        <v>73</v>
      </c>
      <c r="C42" s="6" t="s">
        <v>81</v>
      </c>
      <c r="D42" s="6" t="s">
        <v>77</v>
      </c>
      <c r="E42" s="7" t="str">
        <f t="shared" si="0"/>
        <v>C</v>
      </c>
    </row>
    <row r="43" spans="1:5" ht="16.5" x14ac:dyDescent="0.3">
      <c r="A43" s="6">
        <v>141020</v>
      </c>
      <c r="B43" s="6" t="s">
        <v>73</v>
      </c>
      <c r="C43" s="6" t="s">
        <v>82</v>
      </c>
      <c r="D43" s="6" t="s">
        <v>77</v>
      </c>
      <c r="E43" s="7" t="str">
        <f t="shared" si="0"/>
        <v>D</v>
      </c>
    </row>
    <row r="44" spans="1:5" ht="16.5" x14ac:dyDescent="0.3">
      <c r="A44" s="6">
        <v>141025</v>
      </c>
      <c r="B44" s="6" t="s">
        <v>73</v>
      </c>
      <c r="C44" s="6" t="s">
        <v>83</v>
      </c>
      <c r="D44" s="6" t="s">
        <v>77</v>
      </c>
      <c r="E44" s="7" t="str">
        <f t="shared" si="0"/>
        <v>E</v>
      </c>
    </row>
    <row r="45" spans="1:5" ht="16.5" x14ac:dyDescent="0.3">
      <c r="A45" s="8">
        <v>141100</v>
      </c>
      <c r="B45" s="8" t="s">
        <v>75</v>
      </c>
      <c r="C45" s="8" t="s">
        <v>90</v>
      </c>
      <c r="D45" s="10" t="s">
        <v>91</v>
      </c>
      <c r="E45" s="9" t="str">
        <f t="shared" si="0"/>
        <v>-</v>
      </c>
    </row>
    <row r="46" spans="1:5" ht="16.5" x14ac:dyDescent="0.3">
      <c r="A46" s="6">
        <v>141105</v>
      </c>
      <c r="B46" s="6" t="s">
        <v>75</v>
      </c>
      <c r="C46" s="6" t="s">
        <v>79</v>
      </c>
      <c r="D46" s="11" t="s">
        <v>91</v>
      </c>
      <c r="E46" s="7" t="str">
        <f t="shared" si="0"/>
        <v>A</v>
      </c>
    </row>
    <row r="47" spans="1:5" ht="16.5" x14ac:dyDescent="0.3">
      <c r="A47" s="6">
        <v>141110</v>
      </c>
      <c r="B47" s="6" t="s">
        <v>75</v>
      </c>
      <c r="C47" s="6" t="s">
        <v>80</v>
      </c>
      <c r="D47" s="11" t="s">
        <v>91</v>
      </c>
      <c r="E47" s="7" t="str">
        <f t="shared" si="0"/>
        <v>B</v>
      </c>
    </row>
    <row r="48" spans="1:5" ht="16.5" x14ac:dyDescent="0.3">
      <c r="A48" s="6">
        <v>141115</v>
      </c>
      <c r="B48" s="6" t="s">
        <v>75</v>
      </c>
      <c r="C48" s="6" t="s">
        <v>81</v>
      </c>
      <c r="D48" s="11" t="s">
        <v>91</v>
      </c>
      <c r="E48" s="7" t="str">
        <f t="shared" si="0"/>
        <v>C</v>
      </c>
    </row>
    <row r="49" spans="1:5" ht="16.5" x14ac:dyDescent="0.3">
      <c r="A49" s="6">
        <v>141120</v>
      </c>
      <c r="B49" s="6" t="s">
        <v>75</v>
      </c>
      <c r="C49" s="6" t="s">
        <v>82</v>
      </c>
      <c r="D49" s="11" t="s">
        <v>91</v>
      </c>
      <c r="E49" s="7" t="str">
        <f t="shared" si="0"/>
        <v>D</v>
      </c>
    </row>
    <row r="50" spans="1:5" ht="16.5" x14ac:dyDescent="0.3">
      <c r="A50" s="6">
        <v>141125</v>
      </c>
      <c r="B50" s="6" t="s">
        <v>75</v>
      </c>
      <c r="C50" s="6" t="s">
        <v>83</v>
      </c>
      <c r="D50" s="11" t="s">
        <v>91</v>
      </c>
      <c r="E50" s="7" t="str">
        <f t="shared" si="0"/>
        <v>E</v>
      </c>
    </row>
    <row r="51" spans="1:5" ht="16.5" x14ac:dyDescent="0.3">
      <c r="A51" s="8">
        <v>141200</v>
      </c>
      <c r="B51" s="8" t="s">
        <v>73</v>
      </c>
      <c r="C51" s="8" t="s">
        <v>92</v>
      </c>
      <c r="D51" s="10" t="s">
        <v>91</v>
      </c>
      <c r="E51" s="9" t="str">
        <f t="shared" si="0"/>
        <v>-</v>
      </c>
    </row>
    <row r="52" spans="1:5" ht="16.5" x14ac:dyDescent="0.3">
      <c r="A52" s="6">
        <v>141205</v>
      </c>
      <c r="B52" s="6" t="s">
        <v>73</v>
      </c>
      <c r="C52" s="6" t="s">
        <v>79</v>
      </c>
      <c r="D52" s="11" t="s">
        <v>91</v>
      </c>
      <c r="E52" s="7" t="str">
        <f t="shared" si="0"/>
        <v>A</v>
      </c>
    </row>
    <row r="53" spans="1:5" ht="16.5" x14ac:dyDescent="0.3">
      <c r="A53" s="6">
        <v>141210</v>
      </c>
      <c r="B53" s="6" t="s">
        <v>73</v>
      </c>
      <c r="C53" s="6" t="s">
        <v>80</v>
      </c>
      <c r="D53" s="11" t="s">
        <v>91</v>
      </c>
      <c r="E53" s="7" t="str">
        <f t="shared" si="0"/>
        <v>B</v>
      </c>
    </row>
    <row r="54" spans="1:5" ht="16.5" x14ac:dyDescent="0.3">
      <c r="A54" s="6">
        <v>141215</v>
      </c>
      <c r="B54" s="6" t="s">
        <v>73</v>
      </c>
      <c r="C54" s="6" t="s">
        <v>81</v>
      </c>
      <c r="D54" s="11" t="s">
        <v>91</v>
      </c>
      <c r="E54" s="7" t="str">
        <f t="shared" si="0"/>
        <v>C</v>
      </c>
    </row>
    <row r="55" spans="1:5" ht="16.5" x14ac:dyDescent="0.3">
      <c r="A55" s="6">
        <v>141220</v>
      </c>
      <c r="B55" s="6" t="s">
        <v>73</v>
      </c>
      <c r="C55" s="6" t="s">
        <v>82</v>
      </c>
      <c r="D55" s="11" t="s">
        <v>91</v>
      </c>
      <c r="E55" s="7" t="str">
        <f t="shared" si="0"/>
        <v>D</v>
      </c>
    </row>
    <row r="56" spans="1:5" ht="16.5" x14ac:dyDescent="0.3">
      <c r="A56" s="6">
        <v>141225</v>
      </c>
      <c r="B56" s="6" t="s">
        <v>73</v>
      </c>
      <c r="C56" s="6" t="s">
        <v>83</v>
      </c>
      <c r="D56" s="11" t="s">
        <v>91</v>
      </c>
      <c r="E56" s="7" t="str">
        <f t="shared" si="0"/>
        <v>E</v>
      </c>
    </row>
    <row r="57" spans="1:5" ht="16.5" x14ac:dyDescent="0.3">
      <c r="A57" s="8">
        <v>144100</v>
      </c>
      <c r="B57" s="8" t="s">
        <v>75</v>
      </c>
      <c r="C57" s="8" t="s">
        <v>93</v>
      </c>
      <c r="D57" s="10" t="s">
        <v>91</v>
      </c>
      <c r="E57" s="9" t="str">
        <f t="shared" si="0"/>
        <v>-</v>
      </c>
    </row>
    <row r="58" spans="1:5" ht="16.5" x14ac:dyDescent="0.3">
      <c r="A58" s="6">
        <v>144105</v>
      </c>
      <c r="B58" s="6" t="s">
        <v>75</v>
      </c>
      <c r="C58" s="6" t="s">
        <v>79</v>
      </c>
      <c r="D58" s="11" t="s">
        <v>91</v>
      </c>
      <c r="E58" s="7" t="str">
        <f t="shared" si="0"/>
        <v>A</v>
      </c>
    </row>
    <row r="59" spans="1:5" ht="16.5" x14ac:dyDescent="0.3">
      <c r="A59" s="6">
        <v>144110</v>
      </c>
      <c r="B59" s="6" t="s">
        <v>75</v>
      </c>
      <c r="C59" s="6" t="s">
        <v>80</v>
      </c>
      <c r="D59" s="11" t="s">
        <v>91</v>
      </c>
      <c r="E59" s="7" t="str">
        <f t="shared" si="0"/>
        <v>B</v>
      </c>
    </row>
    <row r="60" spans="1:5" ht="16.5" x14ac:dyDescent="0.3">
      <c r="A60" s="6">
        <v>144115</v>
      </c>
      <c r="B60" s="6" t="s">
        <v>75</v>
      </c>
      <c r="C60" s="6" t="s">
        <v>81</v>
      </c>
      <c r="D60" s="11" t="s">
        <v>91</v>
      </c>
      <c r="E60" s="7" t="str">
        <f t="shared" si="0"/>
        <v>C</v>
      </c>
    </row>
    <row r="61" spans="1:5" ht="16.5" x14ac:dyDescent="0.3">
      <c r="A61" s="6">
        <v>144120</v>
      </c>
      <c r="B61" s="6" t="s">
        <v>75</v>
      </c>
      <c r="C61" s="6" t="s">
        <v>82</v>
      </c>
      <c r="D61" s="11" t="s">
        <v>91</v>
      </c>
      <c r="E61" s="7" t="str">
        <f t="shared" si="0"/>
        <v>D</v>
      </c>
    </row>
    <row r="62" spans="1:5" ht="16.5" x14ac:dyDescent="0.3">
      <c r="A62" s="6">
        <v>144125</v>
      </c>
      <c r="B62" s="6" t="s">
        <v>75</v>
      </c>
      <c r="C62" s="6" t="s">
        <v>83</v>
      </c>
      <c r="D62" s="11" t="s">
        <v>91</v>
      </c>
      <c r="E62" s="7" t="str">
        <f t="shared" si="0"/>
        <v>E</v>
      </c>
    </row>
    <row r="63" spans="1:5" ht="16.5" x14ac:dyDescent="0.3">
      <c r="A63" s="8">
        <v>144200</v>
      </c>
      <c r="B63" s="8" t="s">
        <v>73</v>
      </c>
      <c r="C63" s="8" t="s">
        <v>94</v>
      </c>
      <c r="D63" s="10" t="s">
        <v>91</v>
      </c>
      <c r="E63" s="9" t="str">
        <f t="shared" si="0"/>
        <v>-</v>
      </c>
    </row>
    <row r="64" spans="1:5" ht="16.5" x14ac:dyDescent="0.3">
      <c r="A64" s="6">
        <v>144205</v>
      </c>
      <c r="B64" s="6" t="s">
        <v>73</v>
      </c>
      <c r="C64" s="6" t="s">
        <v>79</v>
      </c>
      <c r="D64" s="11" t="s">
        <v>91</v>
      </c>
      <c r="E64" s="7" t="str">
        <f t="shared" si="0"/>
        <v>A</v>
      </c>
    </row>
    <row r="65" spans="1:5" ht="16.5" x14ac:dyDescent="0.3">
      <c r="A65" s="6">
        <v>144210</v>
      </c>
      <c r="B65" s="6" t="s">
        <v>73</v>
      </c>
      <c r="C65" s="6" t="s">
        <v>80</v>
      </c>
      <c r="D65" s="11" t="s">
        <v>91</v>
      </c>
      <c r="E65" s="7" t="str">
        <f t="shared" si="0"/>
        <v>B</v>
      </c>
    </row>
    <row r="66" spans="1:5" ht="16.5" x14ac:dyDescent="0.3">
      <c r="A66" s="6">
        <v>144215</v>
      </c>
      <c r="B66" s="6" t="s">
        <v>73</v>
      </c>
      <c r="C66" s="6" t="s">
        <v>81</v>
      </c>
      <c r="D66" s="11" t="s">
        <v>91</v>
      </c>
      <c r="E66" s="7" t="str">
        <f t="shared" si="0"/>
        <v>C</v>
      </c>
    </row>
    <row r="67" spans="1:5" ht="16.5" x14ac:dyDescent="0.3">
      <c r="A67" s="6">
        <v>144220</v>
      </c>
      <c r="B67" s="6" t="s">
        <v>73</v>
      </c>
      <c r="C67" s="6" t="s">
        <v>82</v>
      </c>
      <c r="D67" s="11" t="s">
        <v>91</v>
      </c>
      <c r="E67" s="7" t="str">
        <f t="shared" si="0"/>
        <v>D</v>
      </c>
    </row>
    <row r="68" spans="1:5" ht="16.5" x14ac:dyDescent="0.3">
      <c r="A68" s="6">
        <v>144225</v>
      </c>
      <c r="B68" s="6" t="s">
        <v>73</v>
      </c>
      <c r="C68" s="6" t="s">
        <v>83</v>
      </c>
      <c r="D68" s="11" t="s">
        <v>91</v>
      </c>
      <c r="E68" s="7" t="str">
        <f t="shared" si="0"/>
        <v>E</v>
      </c>
    </row>
    <row r="69" spans="1:5" ht="16.5" x14ac:dyDescent="0.3">
      <c r="A69" s="8">
        <v>144300</v>
      </c>
      <c r="B69" s="8" t="s">
        <v>73</v>
      </c>
      <c r="C69" s="8" t="s">
        <v>95</v>
      </c>
      <c r="D69" s="10" t="s">
        <v>91</v>
      </c>
      <c r="E69" s="9" t="str">
        <f t="shared" si="0"/>
        <v>-</v>
      </c>
    </row>
    <row r="70" spans="1:5" ht="16.5" x14ac:dyDescent="0.3">
      <c r="A70" s="6">
        <v>144305</v>
      </c>
      <c r="B70" s="6" t="s">
        <v>73</v>
      </c>
      <c r="C70" s="6" t="s">
        <v>79</v>
      </c>
      <c r="D70" s="11" t="s">
        <v>91</v>
      </c>
      <c r="E70" s="7" t="str">
        <f t="shared" si="0"/>
        <v>A</v>
      </c>
    </row>
    <row r="71" spans="1:5" ht="16.5" x14ac:dyDescent="0.3">
      <c r="A71" s="6">
        <v>144310</v>
      </c>
      <c r="B71" s="6" t="s">
        <v>73</v>
      </c>
      <c r="C71" s="6" t="s">
        <v>80</v>
      </c>
      <c r="D71" s="11" t="s">
        <v>91</v>
      </c>
      <c r="E71" s="7" t="str">
        <f t="shared" si="0"/>
        <v>B</v>
      </c>
    </row>
    <row r="72" spans="1:5" ht="16.5" x14ac:dyDescent="0.3">
      <c r="A72" s="6">
        <v>144315</v>
      </c>
      <c r="B72" s="6" t="s">
        <v>73</v>
      </c>
      <c r="C72" s="6" t="s">
        <v>81</v>
      </c>
      <c r="D72" s="11" t="s">
        <v>91</v>
      </c>
      <c r="E72" s="7" t="str">
        <f t="shared" si="0"/>
        <v>C</v>
      </c>
    </row>
    <row r="73" spans="1:5" ht="16.5" x14ac:dyDescent="0.3">
      <c r="A73" s="6">
        <v>144320</v>
      </c>
      <c r="B73" s="6" t="s">
        <v>73</v>
      </c>
      <c r="C73" s="6" t="s">
        <v>82</v>
      </c>
      <c r="D73" s="11" t="s">
        <v>91</v>
      </c>
      <c r="E73" s="7" t="str">
        <f t="shared" si="0"/>
        <v>D</v>
      </c>
    </row>
    <row r="74" spans="1:5" ht="16.5" x14ac:dyDescent="0.3">
      <c r="A74" s="6">
        <v>144325</v>
      </c>
      <c r="B74" s="6" t="s">
        <v>73</v>
      </c>
      <c r="C74" s="6" t="s">
        <v>83</v>
      </c>
      <c r="D74" s="11" t="s">
        <v>91</v>
      </c>
      <c r="E74" s="7" t="str">
        <f t="shared" si="0"/>
        <v>E</v>
      </c>
    </row>
    <row r="75" spans="1:5" ht="16.5" x14ac:dyDescent="0.3">
      <c r="A75" s="8">
        <v>144400</v>
      </c>
      <c r="B75" s="8" t="s">
        <v>73</v>
      </c>
      <c r="C75" s="8" t="s">
        <v>96</v>
      </c>
      <c r="D75" s="10" t="s">
        <v>91</v>
      </c>
      <c r="E75" s="9" t="str">
        <f t="shared" ref="E75:E138" si="1">E69</f>
        <v>-</v>
      </c>
    </row>
    <row r="76" spans="1:5" ht="16.5" x14ac:dyDescent="0.3">
      <c r="A76" s="6">
        <v>144405</v>
      </c>
      <c r="B76" s="6" t="s">
        <v>73</v>
      </c>
      <c r="C76" s="6" t="s">
        <v>79</v>
      </c>
      <c r="D76" s="11" t="s">
        <v>91</v>
      </c>
      <c r="E76" s="7" t="str">
        <f t="shared" si="1"/>
        <v>A</v>
      </c>
    </row>
    <row r="77" spans="1:5" ht="16.5" x14ac:dyDescent="0.3">
      <c r="A77" s="6">
        <v>144410</v>
      </c>
      <c r="B77" s="6" t="s">
        <v>73</v>
      </c>
      <c r="C77" s="6" t="s">
        <v>80</v>
      </c>
      <c r="D77" s="11" t="s">
        <v>91</v>
      </c>
      <c r="E77" s="7" t="str">
        <f t="shared" si="1"/>
        <v>B</v>
      </c>
    </row>
    <row r="78" spans="1:5" ht="16.5" x14ac:dyDescent="0.3">
      <c r="A78" s="6">
        <v>144415</v>
      </c>
      <c r="B78" s="6" t="s">
        <v>73</v>
      </c>
      <c r="C78" s="6" t="s">
        <v>81</v>
      </c>
      <c r="D78" s="11" t="s">
        <v>91</v>
      </c>
      <c r="E78" s="7" t="str">
        <f t="shared" si="1"/>
        <v>C</v>
      </c>
    </row>
    <row r="79" spans="1:5" ht="16.5" x14ac:dyDescent="0.3">
      <c r="A79" s="6">
        <v>144420</v>
      </c>
      <c r="B79" s="6" t="s">
        <v>73</v>
      </c>
      <c r="C79" s="6" t="s">
        <v>82</v>
      </c>
      <c r="D79" s="11" t="s">
        <v>91</v>
      </c>
      <c r="E79" s="7" t="str">
        <f t="shared" si="1"/>
        <v>D</v>
      </c>
    </row>
    <row r="80" spans="1:5" ht="16.5" x14ac:dyDescent="0.3">
      <c r="A80" s="6">
        <v>144425</v>
      </c>
      <c r="B80" s="6" t="s">
        <v>73</v>
      </c>
      <c r="C80" s="6" t="s">
        <v>83</v>
      </c>
      <c r="D80" s="11" t="s">
        <v>91</v>
      </c>
      <c r="E80" s="7" t="str">
        <f t="shared" si="1"/>
        <v>E</v>
      </c>
    </row>
    <row r="81" spans="1:5" ht="16.5" x14ac:dyDescent="0.3">
      <c r="A81" s="8">
        <v>144500</v>
      </c>
      <c r="B81" s="8" t="s">
        <v>73</v>
      </c>
      <c r="C81" s="8" t="s">
        <v>97</v>
      </c>
      <c r="D81" s="10" t="s">
        <v>91</v>
      </c>
      <c r="E81" s="9" t="str">
        <f t="shared" si="1"/>
        <v>-</v>
      </c>
    </row>
    <row r="82" spans="1:5" ht="16.5" x14ac:dyDescent="0.3">
      <c r="A82" s="6">
        <v>144505</v>
      </c>
      <c r="B82" s="6" t="s">
        <v>73</v>
      </c>
      <c r="C82" s="6" t="s">
        <v>98</v>
      </c>
      <c r="D82" s="11" t="s">
        <v>91</v>
      </c>
      <c r="E82" s="7" t="s">
        <v>59</v>
      </c>
    </row>
    <row r="83" spans="1:5" ht="16.5" x14ac:dyDescent="0.3">
      <c r="A83" s="6">
        <v>144510</v>
      </c>
      <c r="B83" s="6" t="s">
        <v>73</v>
      </c>
      <c r="C83" s="6" t="s">
        <v>99</v>
      </c>
      <c r="D83" s="11" t="s">
        <v>91</v>
      </c>
      <c r="E83" s="7" t="s">
        <v>59</v>
      </c>
    </row>
    <row r="84" spans="1:5" ht="16.5" x14ac:dyDescent="0.3">
      <c r="A84" s="6">
        <v>144515</v>
      </c>
      <c r="B84" s="6" t="s">
        <v>73</v>
      </c>
      <c r="C84" s="6" t="s">
        <v>100</v>
      </c>
      <c r="D84" s="11" t="s">
        <v>91</v>
      </c>
      <c r="E84" s="7" t="s">
        <v>65</v>
      </c>
    </row>
    <row r="85" spans="1:5" ht="16.5" x14ac:dyDescent="0.3">
      <c r="A85" s="6">
        <v>144520</v>
      </c>
      <c r="B85" s="6" t="s">
        <v>73</v>
      </c>
      <c r="C85" s="6" t="s">
        <v>101</v>
      </c>
      <c r="D85" s="11" t="s">
        <v>91</v>
      </c>
      <c r="E85" s="7" t="s">
        <v>65</v>
      </c>
    </row>
    <row r="86" spans="1:5" ht="16.5" x14ac:dyDescent="0.3">
      <c r="A86" s="6">
        <v>144525</v>
      </c>
      <c r="B86" s="6" t="s">
        <v>73</v>
      </c>
      <c r="C86" s="6" t="s">
        <v>102</v>
      </c>
      <c r="D86" s="11" t="s">
        <v>91</v>
      </c>
      <c r="E86" s="7" t="s">
        <v>56</v>
      </c>
    </row>
    <row r="87" spans="1:5" ht="16.5" x14ac:dyDescent="0.3">
      <c r="A87" s="6">
        <v>144530</v>
      </c>
      <c r="B87" s="6" t="s">
        <v>73</v>
      </c>
      <c r="C87" s="6" t="s">
        <v>103</v>
      </c>
      <c r="D87" s="11" t="s">
        <v>91</v>
      </c>
      <c r="E87" s="7" t="s">
        <v>56</v>
      </c>
    </row>
    <row r="88" spans="1:5" ht="16.5" x14ac:dyDescent="0.3">
      <c r="A88" s="6">
        <v>144535</v>
      </c>
      <c r="B88" s="6" t="s">
        <v>73</v>
      </c>
      <c r="C88" s="6" t="s">
        <v>104</v>
      </c>
      <c r="D88" s="11" t="s">
        <v>91</v>
      </c>
      <c r="E88" s="7" t="s">
        <v>62</v>
      </c>
    </row>
    <row r="89" spans="1:5" ht="16.5" x14ac:dyDescent="0.3">
      <c r="A89" s="6">
        <v>144540</v>
      </c>
      <c r="B89" s="6" t="s">
        <v>73</v>
      </c>
      <c r="C89" s="6" t="s">
        <v>105</v>
      </c>
      <c r="D89" s="11" t="s">
        <v>91</v>
      </c>
      <c r="E89" s="7" t="s">
        <v>62</v>
      </c>
    </row>
    <row r="90" spans="1:5" ht="16.5" x14ac:dyDescent="0.3">
      <c r="A90" s="6">
        <v>144545</v>
      </c>
      <c r="B90" s="6" t="s">
        <v>73</v>
      </c>
      <c r="C90" s="6" t="s">
        <v>106</v>
      </c>
      <c r="D90" s="11" t="s">
        <v>91</v>
      </c>
      <c r="E90" s="7" t="s">
        <v>60</v>
      </c>
    </row>
    <row r="91" spans="1:5" ht="16.5" x14ac:dyDescent="0.3">
      <c r="A91" s="6">
        <v>144550</v>
      </c>
      <c r="B91" s="6" t="s">
        <v>73</v>
      </c>
      <c r="C91" s="6" t="s">
        <v>107</v>
      </c>
      <c r="D91" s="11" t="s">
        <v>91</v>
      </c>
      <c r="E91" s="7" t="s">
        <v>60</v>
      </c>
    </row>
    <row r="92" spans="1:5" ht="16.5" x14ac:dyDescent="0.3">
      <c r="A92" s="8">
        <v>144600</v>
      </c>
      <c r="B92" s="8" t="s">
        <v>73</v>
      </c>
      <c r="C92" s="8" t="s">
        <v>108</v>
      </c>
      <c r="D92" s="10" t="s">
        <v>91</v>
      </c>
      <c r="E92" s="9" t="s">
        <v>78</v>
      </c>
    </row>
    <row r="93" spans="1:5" ht="16.5" x14ac:dyDescent="0.3">
      <c r="A93" s="6">
        <v>144605</v>
      </c>
      <c r="B93" s="6" t="s">
        <v>73</v>
      </c>
      <c r="C93" s="6" t="s">
        <v>79</v>
      </c>
      <c r="D93" s="11" t="s">
        <v>91</v>
      </c>
      <c r="E93" s="7" t="s">
        <v>59</v>
      </c>
    </row>
    <row r="94" spans="1:5" ht="16.5" x14ac:dyDescent="0.3">
      <c r="A94" s="6">
        <v>144610</v>
      </c>
      <c r="B94" s="6" t="s">
        <v>73</v>
      </c>
      <c r="C94" s="6" t="s">
        <v>80</v>
      </c>
      <c r="D94" s="11" t="s">
        <v>91</v>
      </c>
      <c r="E94" s="7" t="s">
        <v>65</v>
      </c>
    </row>
    <row r="95" spans="1:5" ht="16.5" x14ac:dyDescent="0.3">
      <c r="A95" s="6">
        <v>144615</v>
      </c>
      <c r="B95" s="6" t="s">
        <v>73</v>
      </c>
      <c r="C95" s="6" t="s">
        <v>81</v>
      </c>
      <c r="D95" s="11" t="s">
        <v>91</v>
      </c>
      <c r="E95" s="7" t="s">
        <v>56</v>
      </c>
    </row>
    <row r="96" spans="1:5" ht="16.5" x14ac:dyDescent="0.3">
      <c r="A96" s="6">
        <v>144620</v>
      </c>
      <c r="B96" s="6" t="s">
        <v>73</v>
      </c>
      <c r="C96" s="6" t="s">
        <v>82</v>
      </c>
      <c r="D96" s="11" t="s">
        <v>91</v>
      </c>
      <c r="E96" s="7" t="s">
        <v>62</v>
      </c>
    </row>
    <row r="97" spans="1:5" ht="16.5" x14ac:dyDescent="0.3">
      <c r="A97" s="6">
        <v>144625</v>
      </c>
      <c r="B97" s="6" t="s">
        <v>73</v>
      </c>
      <c r="C97" s="6" t="s">
        <v>83</v>
      </c>
      <c r="D97" s="11" t="s">
        <v>91</v>
      </c>
      <c r="E97" s="7" t="s">
        <v>60</v>
      </c>
    </row>
    <row r="98" spans="1:5" ht="16.5" x14ac:dyDescent="0.3">
      <c r="A98" s="8">
        <v>144700</v>
      </c>
      <c r="B98" s="8" t="s">
        <v>73</v>
      </c>
      <c r="C98" s="8" t="s">
        <v>109</v>
      </c>
      <c r="D98" s="10" t="s">
        <v>91</v>
      </c>
      <c r="E98" s="9" t="str">
        <f t="shared" si="1"/>
        <v>-</v>
      </c>
    </row>
    <row r="99" spans="1:5" ht="16.5" x14ac:dyDescent="0.3">
      <c r="A99" s="6">
        <v>144705</v>
      </c>
      <c r="B99" s="6" t="s">
        <v>73</v>
      </c>
      <c r="C99" s="6" t="s">
        <v>79</v>
      </c>
      <c r="D99" s="11" t="s">
        <v>91</v>
      </c>
      <c r="E99" s="7" t="str">
        <f t="shared" si="1"/>
        <v>A</v>
      </c>
    </row>
    <row r="100" spans="1:5" ht="16.5" x14ac:dyDescent="0.3">
      <c r="A100" s="6">
        <v>144710</v>
      </c>
      <c r="B100" s="6" t="s">
        <v>73</v>
      </c>
      <c r="C100" s="6" t="s">
        <v>80</v>
      </c>
      <c r="D100" s="11" t="s">
        <v>91</v>
      </c>
      <c r="E100" s="7" t="str">
        <f t="shared" si="1"/>
        <v>B</v>
      </c>
    </row>
    <row r="101" spans="1:5" ht="16.5" x14ac:dyDescent="0.3">
      <c r="A101" s="6">
        <v>144715</v>
      </c>
      <c r="B101" s="6" t="s">
        <v>73</v>
      </c>
      <c r="C101" s="6" t="s">
        <v>81</v>
      </c>
      <c r="D101" s="11" t="s">
        <v>91</v>
      </c>
      <c r="E101" s="7" t="str">
        <f t="shared" si="1"/>
        <v>C</v>
      </c>
    </row>
    <row r="102" spans="1:5" ht="16.5" x14ac:dyDescent="0.3">
      <c r="A102" s="6">
        <v>144720</v>
      </c>
      <c r="B102" s="6" t="s">
        <v>73</v>
      </c>
      <c r="C102" s="6" t="s">
        <v>82</v>
      </c>
      <c r="D102" s="11" t="s">
        <v>91</v>
      </c>
      <c r="E102" s="7" t="str">
        <f t="shared" si="1"/>
        <v>D</v>
      </c>
    </row>
    <row r="103" spans="1:5" ht="16.5" x14ac:dyDescent="0.3">
      <c r="A103" s="6">
        <v>144725</v>
      </c>
      <c r="B103" s="6" t="s">
        <v>73</v>
      </c>
      <c r="C103" s="6" t="s">
        <v>83</v>
      </c>
      <c r="D103" s="11" t="s">
        <v>91</v>
      </c>
      <c r="E103" s="7" t="str">
        <f t="shared" si="1"/>
        <v>E</v>
      </c>
    </row>
    <row r="104" spans="1:5" ht="16.5" x14ac:dyDescent="0.3">
      <c r="A104" s="8">
        <v>144800</v>
      </c>
      <c r="B104" s="8" t="s">
        <v>73</v>
      </c>
      <c r="C104" s="8" t="s">
        <v>110</v>
      </c>
      <c r="D104" s="12" t="s">
        <v>111</v>
      </c>
      <c r="E104" s="9" t="str">
        <f t="shared" si="1"/>
        <v>-</v>
      </c>
    </row>
    <row r="105" spans="1:5" ht="16.5" x14ac:dyDescent="0.3">
      <c r="A105" s="6">
        <v>144805</v>
      </c>
      <c r="B105" s="6" t="s">
        <v>73</v>
      </c>
      <c r="C105" s="6" t="s">
        <v>79</v>
      </c>
      <c r="D105" s="13" t="s">
        <v>111</v>
      </c>
      <c r="E105" s="7" t="str">
        <f t="shared" si="1"/>
        <v>A</v>
      </c>
    </row>
    <row r="106" spans="1:5" ht="16.5" x14ac:dyDescent="0.3">
      <c r="A106" s="6">
        <v>144810</v>
      </c>
      <c r="B106" s="6" t="s">
        <v>73</v>
      </c>
      <c r="C106" s="6" t="s">
        <v>80</v>
      </c>
      <c r="D106" s="13" t="s">
        <v>111</v>
      </c>
      <c r="E106" s="7" t="str">
        <f t="shared" si="1"/>
        <v>B</v>
      </c>
    </row>
    <row r="107" spans="1:5" ht="16.5" x14ac:dyDescent="0.3">
      <c r="A107" s="6">
        <v>144815</v>
      </c>
      <c r="B107" s="6" t="s">
        <v>73</v>
      </c>
      <c r="C107" s="6" t="s">
        <v>81</v>
      </c>
      <c r="D107" s="13" t="s">
        <v>111</v>
      </c>
      <c r="E107" s="7" t="str">
        <f t="shared" si="1"/>
        <v>C</v>
      </c>
    </row>
    <row r="108" spans="1:5" ht="16.5" x14ac:dyDescent="0.3">
      <c r="A108" s="6">
        <v>144820</v>
      </c>
      <c r="B108" s="6" t="s">
        <v>73</v>
      </c>
      <c r="C108" s="6" t="s">
        <v>82</v>
      </c>
      <c r="D108" s="13" t="s">
        <v>111</v>
      </c>
      <c r="E108" s="7" t="str">
        <f t="shared" si="1"/>
        <v>D</v>
      </c>
    </row>
    <row r="109" spans="1:5" ht="16.5" x14ac:dyDescent="0.3">
      <c r="A109" s="6">
        <v>144825</v>
      </c>
      <c r="B109" s="6" t="s">
        <v>73</v>
      </c>
      <c r="C109" s="6" t="s">
        <v>83</v>
      </c>
      <c r="D109" s="13" t="s">
        <v>111</v>
      </c>
      <c r="E109" s="7" t="str">
        <f t="shared" si="1"/>
        <v>E</v>
      </c>
    </row>
    <row r="110" spans="1:5" ht="16.5" x14ac:dyDescent="0.3">
      <c r="A110" s="8">
        <v>144900</v>
      </c>
      <c r="B110" s="8" t="s">
        <v>73</v>
      </c>
      <c r="C110" s="8" t="s">
        <v>112</v>
      </c>
      <c r="D110" s="12" t="s">
        <v>111</v>
      </c>
      <c r="E110" s="9" t="str">
        <f t="shared" si="1"/>
        <v>-</v>
      </c>
    </row>
    <row r="111" spans="1:5" ht="16.5" x14ac:dyDescent="0.3">
      <c r="A111" s="6">
        <v>144905</v>
      </c>
      <c r="B111" s="6" t="s">
        <v>73</v>
      </c>
      <c r="C111" s="6" t="s">
        <v>79</v>
      </c>
      <c r="D111" s="13" t="s">
        <v>111</v>
      </c>
      <c r="E111" s="7" t="str">
        <f t="shared" si="1"/>
        <v>A</v>
      </c>
    </row>
    <row r="112" spans="1:5" ht="16.5" x14ac:dyDescent="0.3">
      <c r="A112" s="6">
        <v>144910</v>
      </c>
      <c r="B112" s="6" t="s">
        <v>73</v>
      </c>
      <c r="C112" s="6" t="s">
        <v>80</v>
      </c>
      <c r="D112" s="13" t="s">
        <v>111</v>
      </c>
      <c r="E112" s="7" t="str">
        <f t="shared" si="1"/>
        <v>B</v>
      </c>
    </row>
    <row r="113" spans="1:5" ht="16.5" x14ac:dyDescent="0.3">
      <c r="A113" s="6">
        <v>144915</v>
      </c>
      <c r="B113" s="6" t="s">
        <v>73</v>
      </c>
      <c r="C113" s="6" t="s">
        <v>81</v>
      </c>
      <c r="D113" s="13" t="s">
        <v>111</v>
      </c>
      <c r="E113" s="7" t="str">
        <f t="shared" si="1"/>
        <v>C</v>
      </c>
    </row>
    <row r="114" spans="1:5" ht="16.5" x14ac:dyDescent="0.3">
      <c r="A114" s="6">
        <v>144920</v>
      </c>
      <c r="B114" s="6" t="s">
        <v>73</v>
      </c>
      <c r="C114" s="6" t="s">
        <v>82</v>
      </c>
      <c r="D114" s="13" t="s">
        <v>111</v>
      </c>
      <c r="E114" s="7" t="str">
        <f t="shared" si="1"/>
        <v>D</v>
      </c>
    </row>
    <row r="115" spans="1:5" ht="16.5" x14ac:dyDescent="0.3">
      <c r="A115" s="6">
        <v>144925</v>
      </c>
      <c r="B115" s="6" t="s">
        <v>73</v>
      </c>
      <c r="C115" s="6" t="s">
        <v>83</v>
      </c>
      <c r="D115" s="13" t="s">
        <v>111</v>
      </c>
      <c r="E115" s="7" t="str">
        <f t="shared" si="1"/>
        <v>E</v>
      </c>
    </row>
    <row r="116" spans="1:5" ht="16.5" x14ac:dyDescent="0.3">
      <c r="A116" s="8">
        <v>145000</v>
      </c>
      <c r="B116" s="8" t="s">
        <v>73</v>
      </c>
      <c r="C116" s="8" t="s">
        <v>113</v>
      </c>
      <c r="D116" s="12" t="s">
        <v>111</v>
      </c>
      <c r="E116" s="9" t="str">
        <f t="shared" si="1"/>
        <v>-</v>
      </c>
    </row>
    <row r="117" spans="1:5" ht="16.5" x14ac:dyDescent="0.3">
      <c r="A117" s="6">
        <v>145005</v>
      </c>
      <c r="B117" s="6" t="s">
        <v>73</v>
      </c>
      <c r="C117" s="6" t="s">
        <v>79</v>
      </c>
      <c r="D117" s="13" t="s">
        <v>111</v>
      </c>
      <c r="E117" s="7" t="str">
        <f t="shared" si="1"/>
        <v>A</v>
      </c>
    </row>
    <row r="118" spans="1:5" ht="16.5" x14ac:dyDescent="0.3">
      <c r="A118" s="6">
        <v>145010</v>
      </c>
      <c r="B118" s="6" t="s">
        <v>73</v>
      </c>
      <c r="C118" s="6" t="s">
        <v>80</v>
      </c>
      <c r="D118" s="13" t="s">
        <v>111</v>
      </c>
      <c r="E118" s="7" t="str">
        <f t="shared" si="1"/>
        <v>B</v>
      </c>
    </row>
    <row r="119" spans="1:5" ht="16.5" x14ac:dyDescent="0.3">
      <c r="A119" s="6">
        <v>145015</v>
      </c>
      <c r="B119" s="6" t="s">
        <v>73</v>
      </c>
      <c r="C119" s="6" t="s">
        <v>81</v>
      </c>
      <c r="D119" s="13" t="s">
        <v>111</v>
      </c>
      <c r="E119" s="7" t="str">
        <f t="shared" si="1"/>
        <v>C</v>
      </c>
    </row>
    <row r="120" spans="1:5" ht="16.5" x14ac:dyDescent="0.3">
      <c r="A120" s="6">
        <v>145020</v>
      </c>
      <c r="B120" s="6" t="s">
        <v>73</v>
      </c>
      <c r="C120" s="6" t="s">
        <v>82</v>
      </c>
      <c r="D120" s="13" t="s">
        <v>111</v>
      </c>
      <c r="E120" s="7" t="str">
        <f t="shared" si="1"/>
        <v>D</v>
      </c>
    </row>
    <row r="121" spans="1:5" ht="16.5" x14ac:dyDescent="0.3">
      <c r="A121" s="6">
        <v>145025</v>
      </c>
      <c r="B121" s="6" t="s">
        <v>73</v>
      </c>
      <c r="C121" s="6" t="s">
        <v>83</v>
      </c>
      <c r="D121" s="13" t="s">
        <v>111</v>
      </c>
      <c r="E121" s="7" t="str">
        <f t="shared" si="1"/>
        <v>E</v>
      </c>
    </row>
    <row r="122" spans="1:5" ht="16.5" x14ac:dyDescent="0.3">
      <c r="A122" s="8">
        <v>145100</v>
      </c>
      <c r="B122" s="8" t="s">
        <v>73</v>
      </c>
      <c r="C122" s="8" t="s">
        <v>114</v>
      </c>
      <c r="D122" s="12" t="s">
        <v>111</v>
      </c>
      <c r="E122" s="9" t="str">
        <f t="shared" si="1"/>
        <v>-</v>
      </c>
    </row>
    <row r="123" spans="1:5" ht="16.5" x14ac:dyDescent="0.3">
      <c r="A123" s="6">
        <v>145105</v>
      </c>
      <c r="B123" s="6" t="s">
        <v>73</v>
      </c>
      <c r="C123" s="6" t="s">
        <v>79</v>
      </c>
      <c r="D123" s="13" t="s">
        <v>111</v>
      </c>
      <c r="E123" s="7" t="str">
        <f t="shared" si="1"/>
        <v>A</v>
      </c>
    </row>
    <row r="124" spans="1:5" ht="16.5" x14ac:dyDescent="0.3">
      <c r="A124" s="6">
        <v>145110</v>
      </c>
      <c r="B124" s="6" t="s">
        <v>73</v>
      </c>
      <c r="C124" s="6" t="s">
        <v>80</v>
      </c>
      <c r="D124" s="13" t="s">
        <v>111</v>
      </c>
      <c r="E124" s="7" t="str">
        <f t="shared" si="1"/>
        <v>B</v>
      </c>
    </row>
    <row r="125" spans="1:5" ht="16.5" x14ac:dyDescent="0.3">
      <c r="A125" s="6">
        <v>145115</v>
      </c>
      <c r="B125" s="6" t="s">
        <v>73</v>
      </c>
      <c r="C125" s="6" t="s">
        <v>81</v>
      </c>
      <c r="D125" s="13" t="s">
        <v>111</v>
      </c>
      <c r="E125" s="7" t="str">
        <f t="shared" si="1"/>
        <v>C</v>
      </c>
    </row>
    <row r="126" spans="1:5" ht="16.5" x14ac:dyDescent="0.3">
      <c r="A126" s="6">
        <v>145120</v>
      </c>
      <c r="B126" s="6" t="s">
        <v>73</v>
      </c>
      <c r="C126" s="6" t="s">
        <v>82</v>
      </c>
      <c r="D126" s="13" t="s">
        <v>111</v>
      </c>
      <c r="E126" s="7" t="str">
        <f t="shared" si="1"/>
        <v>D</v>
      </c>
    </row>
    <row r="127" spans="1:5" ht="16.5" x14ac:dyDescent="0.3">
      <c r="A127" s="6">
        <v>145125</v>
      </c>
      <c r="B127" s="6" t="s">
        <v>73</v>
      </c>
      <c r="C127" s="6" t="s">
        <v>83</v>
      </c>
      <c r="D127" s="13" t="s">
        <v>111</v>
      </c>
      <c r="E127" s="7" t="str">
        <f t="shared" si="1"/>
        <v>E</v>
      </c>
    </row>
    <row r="128" spans="1:5" ht="16.5" x14ac:dyDescent="0.3">
      <c r="A128" s="8">
        <v>145200</v>
      </c>
      <c r="B128" s="8" t="s">
        <v>73</v>
      </c>
      <c r="C128" s="8" t="s">
        <v>115</v>
      </c>
      <c r="D128" s="12" t="s">
        <v>111</v>
      </c>
      <c r="E128" s="9" t="str">
        <f t="shared" si="1"/>
        <v>-</v>
      </c>
    </row>
    <row r="129" spans="1:5" ht="16.5" x14ac:dyDescent="0.3">
      <c r="A129" s="6">
        <v>145205</v>
      </c>
      <c r="B129" s="6" t="s">
        <v>73</v>
      </c>
      <c r="C129" s="6" t="s">
        <v>79</v>
      </c>
      <c r="D129" s="13" t="s">
        <v>111</v>
      </c>
      <c r="E129" s="7" t="str">
        <f t="shared" si="1"/>
        <v>A</v>
      </c>
    </row>
    <row r="130" spans="1:5" ht="16.5" x14ac:dyDescent="0.3">
      <c r="A130" s="6">
        <v>145210</v>
      </c>
      <c r="B130" s="6" t="s">
        <v>73</v>
      </c>
      <c r="C130" s="6" t="s">
        <v>80</v>
      </c>
      <c r="D130" s="13" t="s">
        <v>111</v>
      </c>
      <c r="E130" s="7" t="str">
        <f t="shared" si="1"/>
        <v>B</v>
      </c>
    </row>
    <row r="131" spans="1:5" ht="16.5" x14ac:dyDescent="0.3">
      <c r="A131" s="6">
        <v>145215</v>
      </c>
      <c r="B131" s="6" t="s">
        <v>73</v>
      </c>
      <c r="C131" s="6" t="s">
        <v>81</v>
      </c>
      <c r="D131" s="13" t="s">
        <v>111</v>
      </c>
      <c r="E131" s="7" t="str">
        <f t="shared" si="1"/>
        <v>C</v>
      </c>
    </row>
    <row r="132" spans="1:5" ht="16.5" x14ac:dyDescent="0.3">
      <c r="A132" s="6">
        <v>145220</v>
      </c>
      <c r="B132" s="6" t="s">
        <v>73</v>
      </c>
      <c r="C132" s="6" t="s">
        <v>82</v>
      </c>
      <c r="D132" s="13" t="s">
        <v>111</v>
      </c>
      <c r="E132" s="7" t="str">
        <f t="shared" si="1"/>
        <v>D</v>
      </c>
    </row>
    <row r="133" spans="1:5" ht="16.5" x14ac:dyDescent="0.3">
      <c r="A133" s="6">
        <v>145225</v>
      </c>
      <c r="B133" s="6" t="s">
        <v>73</v>
      </c>
      <c r="C133" s="6" t="s">
        <v>83</v>
      </c>
      <c r="D133" s="13" t="s">
        <v>111</v>
      </c>
      <c r="E133" s="7" t="str">
        <f t="shared" si="1"/>
        <v>E</v>
      </c>
    </row>
    <row r="134" spans="1:5" ht="16.5" x14ac:dyDescent="0.3">
      <c r="A134" s="8">
        <v>145300</v>
      </c>
      <c r="B134" s="8" t="s">
        <v>73</v>
      </c>
      <c r="C134" s="8" t="s">
        <v>116</v>
      </c>
      <c r="D134" s="12" t="s">
        <v>111</v>
      </c>
      <c r="E134" s="9" t="str">
        <f t="shared" si="1"/>
        <v>-</v>
      </c>
    </row>
    <row r="135" spans="1:5" ht="16.5" x14ac:dyDescent="0.3">
      <c r="A135" s="6">
        <v>145305</v>
      </c>
      <c r="B135" s="6" t="s">
        <v>73</v>
      </c>
      <c r="C135" s="6" t="s">
        <v>79</v>
      </c>
      <c r="D135" s="13" t="s">
        <v>111</v>
      </c>
      <c r="E135" s="7" t="str">
        <f t="shared" si="1"/>
        <v>A</v>
      </c>
    </row>
    <row r="136" spans="1:5" ht="16.5" x14ac:dyDescent="0.3">
      <c r="A136" s="6">
        <v>145310</v>
      </c>
      <c r="B136" s="6" t="s">
        <v>73</v>
      </c>
      <c r="C136" s="6" t="s">
        <v>80</v>
      </c>
      <c r="D136" s="13" t="s">
        <v>111</v>
      </c>
      <c r="E136" s="7" t="str">
        <f t="shared" si="1"/>
        <v>B</v>
      </c>
    </row>
    <row r="137" spans="1:5" ht="16.5" x14ac:dyDescent="0.3">
      <c r="A137" s="6">
        <v>145315</v>
      </c>
      <c r="B137" s="6" t="s">
        <v>73</v>
      </c>
      <c r="C137" s="6" t="s">
        <v>81</v>
      </c>
      <c r="D137" s="13" t="s">
        <v>111</v>
      </c>
      <c r="E137" s="7" t="str">
        <f t="shared" si="1"/>
        <v>C</v>
      </c>
    </row>
    <row r="138" spans="1:5" ht="16.5" x14ac:dyDescent="0.3">
      <c r="A138" s="6">
        <v>145320</v>
      </c>
      <c r="B138" s="6" t="s">
        <v>73</v>
      </c>
      <c r="C138" s="6" t="s">
        <v>82</v>
      </c>
      <c r="D138" s="13" t="s">
        <v>111</v>
      </c>
      <c r="E138" s="7" t="str">
        <f t="shared" si="1"/>
        <v>D</v>
      </c>
    </row>
    <row r="139" spans="1:5" ht="16.5" x14ac:dyDescent="0.3">
      <c r="A139" s="6">
        <v>145325</v>
      </c>
      <c r="B139" s="6" t="s">
        <v>73</v>
      </c>
      <c r="C139" s="6" t="s">
        <v>83</v>
      </c>
      <c r="D139" s="13" t="s">
        <v>111</v>
      </c>
      <c r="E139" s="7" t="str">
        <f t="shared" ref="E139:E202" si="2">E133</f>
        <v>E</v>
      </c>
    </row>
    <row r="140" spans="1:5" ht="16.5" x14ac:dyDescent="0.3">
      <c r="A140" s="8">
        <v>145400</v>
      </c>
      <c r="B140" s="8" t="s">
        <v>73</v>
      </c>
      <c r="C140" s="8" t="s">
        <v>117</v>
      </c>
      <c r="D140" s="12" t="s">
        <v>111</v>
      </c>
      <c r="E140" s="9" t="str">
        <f t="shared" si="2"/>
        <v>-</v>
      </c>
    </row>
    <row r="141" spans="1:5" ht="16.5" x14ac:dyDescent="0.3">
      <c r="A141" s="6">
        <v>145405</v>
      </c>
      <c r="B141" s="6" t="s">
        <v>73</v>
      </c>
      <c r="C141" s="6" t="s">
        <v>79</v>
      </c>
      <c r="D141" s="13" t="s">
        <v>111</v>
      </c>
      <c r="E141" s="7" t="str">
        <f t="shared" si="2"/>
        <v>A</v>
      </c>
    </row>
    <row r="142" spans="1:5" ht="16.5" x14ac:dyDescent="0.3">
      <c r="A142" s="6">
        <v>145410</v>
      </c>
      <c r="B142" s="6" t="s">
        <v>73</v>
      </c>
      <c r="C142" s="6" t="s">
        <v>80</v>
      </c>
      <c r="D142" s="13" t="s">
        <v>111</v>
      </c>
      <c r="E142" s="7" t="str">
        <f t="shared" si="2"/>
        <v>B</v>
      </c>
    </row>
    <row r="143" spans="1:5" ht="16.5" x14ac:dyDescent="0.3">
      <c r="A143" s="6">
        <v>145415</v>
      </c>
      <c r="B143" s="6" t="s">
        <v>73</v>
      </c>
      <c r="C143" s="6" t="s">
        <v>81</v>
      </c>
      <c r="D143" s="13" t="s">
        <v>111</v>
      </c>
      <c r="E143" s="7" t="str">
        <f t="shared" si="2"/>
        <v>C</v>
      </c>
    </row>
    <row r="144" spans="1:5" ht="16.5" x14ac:dyDescent="0.3">
      <c r="A144" s="6">
        <v>145420</v>
      </c>
      <c r="B144" s="6" t="s">
        <v>73</v>
      </c>
      <c r="C144" s="6" t="s">
        <v>82</v>
      </c>
      <c r="D144" s="13" t="s">
        <v>111</v>
      </c>
      <c r="E144" s="7" t="str">
        <f t="shared" si="2"/>
        <v>D</v>
      </c>
    </row>
    <row r="145" spans="1:5" ht="16.5" x14ac:dyDescent="0.3">
      <c r="A145" s="6">
        <v>145425</v>
      </c>
      <c r="B145" s="6" t="s">
        <v>73</v>
      </c>
      <c r="C145" s="6" t="s">
        <v>83</v>
      </c>
      <c r="D145" s="13" t="s">
        <v>111</v>
      </c>
      <c r="E145" s="7" t="str">
        <f t="shared" si="2"/>
        <v>E</v>
      </c>
    </row>
    <row r="146" spans="1:5" ht="16.5" x14ac:dyDescent="0.3">
      <c r="A146" s="8">
        <v>145500</v>
      </c>
      <c r="B146" s="8" t="s">
        <v>73</v>
      </c>
      <c r="C146" s="8" t="s">
        <v>118</v>
      </c>
      <c r="D146" s="12" t="s">
        <v>111</v>
      </c>
      <c r="E146" s="9" t="str">
        <f t="shared" si="2"/>
        <v>-</v>
      </c>
    </row>
    <row r="147" spans="1:5" ht="16.5" x14ac:dyDescent="0.3">
      <c r="A147" s="6">
        <v>145505</v>
      </c>
      <c r="B147" s="6" t="s">
        <v>73</v>
      </c>
      <c r="C147" s="6" t="s">
        <v>79</v>
      </c>
      <c r="D147" s="13" t="s">
        <v>111</v>
      </c>
      <c r="E147" s="7" t="str">
        <f t="shared" si="2"/>
        <v>A</v>
      </c>
    </row>
    <row r="148" spans="1:5" ht="16.5" x14ac:dyDescent="0.3">
      <c r="A148" s="6">
        <v>145510</v>
      </c>
      <c r="B148" s="6" t="s">
        <v>73</v>
      </c>
      <c r="C148" s="6" t="s">
        <v>80</v>
      </c>
      <c r="D148" s="13" t="s">
        <v>111</v>
      </c>
      <c r="E148" s="7" t="str">
        <f t="shared" si="2"/>
        <v>B</v>
      </c>
    </row>
    <row r="149" spans="1:5" ht="16.5" x14ac:dyDescent="0.3">
      <c r="A149" s="6">
        <v>145515</v>
      </c>
      <c r="B149" s="6" t="s">
        <v>73</v>
      </c>
      <c r="C149" s="6" t="s">
        <v>81</v>
      </c>
      <c r="D149" s="13" t="s">
        <v>111</v>
      </c>
      <c r="E149" s="7" t="str">
        <f t="shared" si="2"/>
        <v>C</v>
      </c>
    </row>
    <row r="150" spans="1:5" ht="16.5" x14ac:dyDescent="0.3">
      <c r="A150" s="6">
        <v>145520</v>
      </c>
      <c r="B150" s="6" t="s">
        <v>73</v>
      </c>
      <c r="C150" s="6" t="s">
        <v>82</v>
      </c>
      <c r="D150" s="13" t="s">
        <v>111</v>
      </c>
      <c r="E150" s="7" t="str">
        <f t="shared" si="2"/>
        <v>D</v>
      </c>
    </row>
    <row r="151" spans="1:5" ht="16.5" x14ac:dyDescent="0.3">
      <c r="A151" s="6">
        <v>145525</v>
      </c>
      <c r="B151" s="6" t="s">
        <v>73</v>
      </c>
      <c r="C151" s="6" t="s">
        <v>83</v>
      </c>
      <c r="D151" s="13" t="s">
        <v>111</v>
      </c>
      <c r="E151" s="7" t="str">
        <f t="shared" si="2"/>
        <v>E</v>
      </c>
    </row>
    <row r="152" spans="1:5" ht="16.5" x14ac:dyDescent="0.3">
      <c r="A152" s="8">
        <v>145600</v>
      </c>
      <c r="B152" s="8" t="s">
        <v>73</v>
      </c>
      <c r="C152" s="8" t="s">
        <v>119</v>
      </c>
      <c r="D152" s="12" t="s">
        <v>111</v>
      </c>
      <c r="E152" s="9" t="str">
        <f t="shared" si="2"/>
        <v>-</v>
      </c>
    </row>
    <row r="153" spans="1:5" ht="16.5" x14ac:dyDescent="0.3">
      <c r="A153" s="6">
        <v>145605</v>
      </c>
      <c r="B153" s="6" t="s">
        <v>73</v>
      </c>
      <c r="C153" s="6" t="s">
        <v>79</v>
      </c>
      <c r="D153" s="13" t="s">
        <v>111</v>
      </c>
      <c r="E153" s="7" t="str">
        <f t="shared" si="2"/>
        <v>A</v>
      </c>
    </row>
    <row r="154" spans="1:5" ht="16.5" x14ac:dyDescent="0.3">
      <c r="A154" s="6">
        <v>145610</v>
      </c>
      <c r="B154" s="6" t="s">
        <v>73</v>
      </c>
      <c r="C154" s="6" t="s">
        <v>80</v>
      </c>
      <c r="D154" s="13" t="s">
        <v>111</v>
      </c>
      <c r="E154" s="7" t="str">
        <f t="shared" si="2"/>
        <v>B</v>
      </c>
    </row>
    <row r="155" spans="1:5" ht="16.5" x14ac:dyDescent="0.3">
      <c r="A155" s="6">
        <v>145615</v>
      </c>
      <c r="B155" s="6" t="s">
        <v>73</v>
      </c>
      <c r="C155" s="6" t="s">
        <v>81</v>
      </c>
      <c r="D155" s="13" t="s">
        <v>111</v>
      </c>
      <c r="E155" s="7" t="str">
        <f t="shared" si="2"/>
        <v>C</v>
      </c>
    </row>
    <row r="156" spans="1:5" ht="16.5" x14ac:dyDescent="0.3">
      <c r="A156" s="6">
        <v>145620</v>
      </c>
      <c r="B156" s="6" t="s">
        <v>73</v>
      </c>
      <c r="C156" s="6" t="s">
        <v>82</v>
      </c>
      <c r="D156" s="13" t="s">
        <v>111</v>
      </c>
      <c r="E156" s="7" t="str">
        <f t="shared" si="2"/>
        <v>D</v>
      </c>
    </row>
    <row r="157" spans="1:5" ht="16.5" x14ac:dyDescent="0.3">
      <c r="A157" s="6">
        <v>145625</v>
      </c>
      <c r="B157" s="6" t="s">
        <v>73</v>
      </c>
      <c r="C157" s="6" t="s">
        <v>83</v>
      </c>
      <c r="D157" s="13" t="s">
        <v>111</v>
      </c>
      <c r="E157" s="7" t="str">
        <f t="shared" si="2"/>
        <v>E</v>
      </c>
    </row>
    <row r="158" spans="1:5" ht="16.5" x14ac:dyDescent="0.3">
      <c r="A158" s="8">
        <v>145700</v>
      </c>
      <c r="B158" s="8" t="s">
        <v>73</v>
      </c>
      <c r="C158" s="8" t="s">
        <v>120</v>
      </c>
      <c r="D158" s="12" t="s">
        <v>111</v>
      </c>
      <c r="E158" s="9" t="str">
        <f t="shared" si="2"/>
        <v>-</v>
      </c>
    </row>
    <row r="159" spans="1:5" ht="16.5" x14ac:dyDescent="0.3">
      <c r="A159" s="6">
        <v>145705</v>
      </c>
      <c r="B159" s="6" t="s">
        <v>73</v>
      </c>
      <c r="C159" s="6" t="s">
        <v>79</v>
      </c>
      <c r="D159" s="13" t="s">
        <v>111</v>
      </c>
      <c r="E159" s="7" t="str">
        <f t="shared" si="2"/>
        <v>A</v>
      </c>
    </row>
    <row r="160" spans="1:5" ht="16.5" x14ac:dyDescent="0.3">
      <c r="A160" s="6">
        <v>145710</v>
      </c>
      <c r="B160" s="6" t="s">
        <v>73</v>
      </c>
      <c r="C160" s="6" t="s">
        <v>80</v>
      </c>
      <c r="D160" s="13" t="s">
        <v>111</v>
      </c>
      <c r="E160" s="7" t="str">
        <f t="shared" si="2"/>
        <v>B</v>
      </c>
    </row>
    <row r="161" spans="1:5" ht="16.5" x14ac:dyDescent="0.3">
      <c r="A161" s="6">
        <v>145715</v>
      </c>
      <c r="B161" s="6" t="s">
        <v>73</v>
      </c>
      <c r="C161" s="6" t="s">
        <v>81</v>
      </c>
      <c r="D161" s="13" t="s">
        <v>111</v>
      </c>
      <c r="E161" s="7" t="str">
        <f t="shared" si="2"/>
        <v>C</v>
      </c>
    </row>
    <row r="162" spans="1:5" ht="16.5" x14ac:dyDescent="0.3">
      <c r="A162" s="6">
        <v>145720</v>
      </c>
      <c r="B162" s="6" t="s">
        <v>73</v>
      </c>
      <c r="C162" s="6" t="s">
        <v>82</v>
      </c>
      <c r="D162" s="13" t="s">
        <v>111</v>
      </c>
      <c r="E162" s="7" t="str">
        <f t="shared" si="2"/>
        <v>D</v>
      </c>
    </row>
    <row r="163" spans="1:5" ht="16.5" x14ac:dyDescent="0.3">
      <c r="A163" s="6">
        <v>145725</v>
      </c>
      <c r="B163" s="6" t="s">
        <v>73</v>
      </c>
      <c r="C163" s="6" t="s">
        <v>83</v>
      </c>
      <c r="D163" s="13" t="s">
        <v>111</v>
      </c>
      <c r="E163" s="7" t="str">
        <f t="shared" si="2"/>
        <v>E</v>
      </c>
    </row>
    <row r="164" spans="1:5" ht="16.5" x14ac:dyDescent="0.3">
      <c r="A164" s="8">
        <v>145800</v>
      </c>
      <c r="B164" s="8" t="s">
        <v>73</v>
      </c>
      <c r="C164" s="8" t="s">
        <v>121</v>
      </c>
      <c r="D164" s="12" t="s">
        <v>111</v>
      </c>
      <c r="E164" s="9" t="str">
        <f t="shared" si="2"/>
        <v>-</v>
      </c>
    </row>
    <row r="165" spans="1:5" ht="16.5" x14ac:dyDescent="0.3">
      <c r="A165" s="6">
        <v>145805</v>
      </c>
      <c r="B165" s="6" t="s">
        <v>73</v>
      </c>
      <c r="C165" s="6" t="s">
        <v>98</v>
      </c>
      <c r="D165" s="13" t="s">
        <v>111</v>
      </c>
      <c r="E165" s="7" t="str">
        <f t="shared" si="2"/>
        <v>A</v>
      </c>
    </row>
    <row r="166" spans="1:5" ht="16.5" x14ac:dyDescent="0.3">
      <c r="A166" s="6">
        <v>145810</v>
      </c>
      <c r="B166" s="6" t="s">
        <v>73</v>
      </c>
      <c r="C166" s="6" t="s">
        <v>99</v>
      </c>
      <c r="D166" s="13" t="s">
        <v>111</v>
      </c>
      <c r="E166" s="7" t="s">
        <v>59</v>
      </c>
    </row>
    <row r="167" spans="1:5" ht="16.5" x14ac:dyDescent="0.3">
      <c r="A167" s="6">
        <v>145815</v>
      </c>
      <c r="B167" s="6" t="s">
        <v>73</v>
      </c>
      <c r="C167" s="6" t="s">
        <v>100</v>
      </c>
      <c r="D167" s="13" t="s">
        <v>111</v>
      </c>
      <c r="E167" s="7" t="s">
        <v>65</v>
      </c>
    </row>
    <row r="168" spans="1:5" ht="16.5" x14ac:dyDescent="0.3">
      <c r="A168" s="6">
        <v>145820</v>
      </c>
      <c r="B168" s="6" t="s">
        <v>73</v>
      </c>
      <c r="C168" s="6" t="s">
        <v>101</v>
      </c>
      <c r="D168" s="13" t="s">
        <v>111</v>
      </c>
      <c r="E168" s="7" t="s">
        <v>65</v>
      </c>
    </row>
    <row r="169" spans="1:5" ht="16.5" x14ac:dyDescent="0.3">
      <c r="A169" s="6">
        <v>145825</v>
      </c>
      <c r="B169" s="6" t="s">
        <v>73</v>
      </c>
      <c r="C169" s="6" t="s">
        <v>102</v>
      </c>
      <c r="D169" s="13" t="s">
        <v>111</v>
      </c>
      <c r="E169" s="7" t="s">
        <v>56</v>
      </c>
    </row>
    <row r="170" spans="1:5" ht="16.5" x14ac:dyDescent="0.3">
      <c r="A170" s="6">
        <v>145830</v>
      </c>
      <c r="B170" s="6" t="s">
        <v>73</v>
      </c>
      <c r="C170" s="6" t="s">
        <v>103</v>
      </c>
      <c r="D170" s="13" t="s">
        <v>111</v>
      </c>
      <c r="E170" s="7" t="s">
        <v>56</v>
      </c>
    </row>
    <row r="171" spans="1:5" ht="16.5" x14ac:dyDescent="0.3">
      <c r="A171" s="6">
        <v>145835</v>
      </c>
      <c r="B171" s="6" t="s">
        <v>73</v>
      </c>
      <c r="C171" s="6" t="s">
        <v>104</v>
      </c>
      <c r="D171" s="13" t="s">
        <v>111</v>
      </c>
      <c r="E171" s="7" t="s">
        <v>62</v>
      </c>
    </row>
    <row r="172" spans="1:5" ht="16.5" x14ac:dyDescent="0.3">
      <c r="A172" s="6">
        <v>145840</v>
      </c>
      <c r="B172" s="6" t="s">
        <v>73</v>
      </c>
      <c r="C172" s="6" t="s">
        <v>105</v>
      </c>
      <c r="D172" s="13" t="s">
        <v>111</v>
      </c>
      <c r="E172" s="7" t="s">
        <v>62</v>
      </c>
    </row>
    <row r="173" spans="1:5" ht="16.5" x14ac:dyDescent="0.3">
      <c r="A173" s="6">
        <v>145845</v>
      </c>
      <c r="B173" s="6" t="s">
        <v>73</v>
      </c>
      <c r="C173" s="6" t="s">
        <v>106</v>
      </c>
      <c r="D173" s="13" t="s">
        <v>111</v>
      </c>
      <c r="E173" s="7" t="s">
        <v>60</v>
      </c>
    </row>
    <row r="174" spans="1:5" ht="16.5" x14ac:dyDescent="0.3">
      <c r="A174" s="6">
        <v>145850</v>
      </c>
      <c r="B174" s="6" t="s">
        <v>73</v>
      </c>
      <c r="C174" s="6" t="s">
        <v>107</v>
      </c>
      <c r="D174" s="13" t="s">
        <v>111</v>
      </c>
      <c r="E174" s="7" t="s">
        <v>60</v>
      </c>
    </row>
    <row r="175" spans="1:5" ht="16.5" x14ac:dyDescent="0.3">
      <c r="A175" s="8">
        <v>145900</v>
      </c>
      <c r="B175" s="8" t="s">
        <v>73</v>
      </c>
      <c r="C175" s="8" t="s">
        <v>122</v>
      </c>
      <c r="D175" s="12" t="s">
        <v>111</v>
      </c>
      <c r="E175" s="9" t="s">
        <v>78</v>
      </c>
    </row>
    <row r="176" spans="1:5" ht="16.5" x14ac:dyDescent="0.3">
      <c r="A176" s="6">
        <v>145905</v>
      </c>
      <c r="B176" s="6" t="s">
        <v>73</v>
      </c>
      <c r="C176" s="6" t="s">
        <v>79</v>
      </c>
      <c r="D176" s="13" t="s">
        <v>111</v>
      </c>
      <c r="E176" s="7" t="s">
        <v>59</v>
      </c>
    </row>
    <row r="177" spans="1:5" ht="16.5" x14ac:dyDescent="0.3">
      <c r="A177" s="6">
        <v>145910</v>
      </c>
      <c r="B177" s="6" t="s">
        <v>73</v>
      </c>
      <c r="C177" s="6" t="s">
        <v>80</v>
      </c>
      <c r="D177" s="13" t="s">
        <v>111</v>
      </c>
      <c r="E177" s="7" t="s">
        <v>65</v>
      </c>
    </row>
    <row r="178" spans="1:5" ht="16.5" x14ac:dyDescent="0.3">
      <c r="A178" s="6">
        <v>145915</v>
      </c>
      <c r="B178" s="6" t="s">
        <v>73</v>
      </c>
      <c r="C178" s="6" t="s">
        <v>81</v>
      </c>
      <c r="D178" s="13" t="s">
        <v>111</v>
      </c>
      <c r="E178" s="7" t="s">
        <v>56</v>
      </c>
    </row>
    <row r="179" spans="1:5" ht="16.5" x14ac:dyDescent="0.3">
      <c r="A179" s="6">
        <v>145920</v>
      </c>
      <c r="B179" s="6" t="s">
        <v>73</v>
      </c>
      <c r="C179" s="6" t="s">
        <v>82</v>
      </c>
      <c r="D179" s="13" t="s">
        <v>111</v>
      </c>
      <c r="E179" s="7" t="s">
        <v>62</v>
      </c>
    </row>
    <row r="180" spans="1:5" ht="16.5" x14ac:dyDescent="0.3">
      <c r="A180" s="6">
        <v>145925</v>
      </c>
      <c r="B180" s="6" t="s">
        <v>73</v>
      </c>
      <c r="C180" s="6" t="s">
        <v>83</v>
      </c>
      <c r="D180" s="13" t="s">
        <v>111</v>
      </c>
      <c r="E180" s="7" t="s">
        <v>60</v>
      </c>
    </row>
    <row r="181" spans="1:5" ht="16.5" x14ac:dyDescent="0.3">
      <c r="A181" s="8">
        <v>146000</v>
      </c>
      <c r="B181" s="8" t="s">
        <v>73</v>
      </c>
      <c r="C181" s="8" t="s">
        <v>123</v>
      </c>
      <c r="D181" s="12" t="s">
        <v>111</v>
      </c>
      <c r="E181" s="9" t="str">
        <f t="shared" si="2"/>
        <v>-</v>
      </c>
    </row>
    <row r="182" spans="1:5" ht="16.5" x14ac:dyDescent="0.3">
      <c r="A182" s="6">
        <v>146005</v>
      </c>
      <c r="B182" s="6" t="s">
        <v>73</v>
      </c>
      <c r="C182" s="6" t="s">
        <v>79</v>
      </c>
      <c r="D182" s="13" t="s">
        <v>111</v>
      </c>
      <c r="E182" s="7" t="str">
        <f t="shared" si="2"/>
        <v>A</v>
      </c>
    </row>
    <row r="183" spans="1:5" ht="16.5" x14ac:dyDescent="0.3">
      <c r="A183" s="6">
        <v>146010</v>
      </c>
      <c r="B183" s="6" t="s">
        <v>73</v>
      </c>
      <c r="C183" s="6" t="s">
        <v>80</v>
      </c>
      <c r="D183" s="13" t="s">
        <v>111</v>
      </c>
      <c r="E183" s="7" t="str">
        <f t="shared" si="2"/>
        <v>B</v>
      </c>
    </row>
    <row r="184" spans="1:5" ht="16.5" x14ac:dyDescent="0.3">
      <c r="A184" s="6">
        <v>146015</v>
      </c>
      <c r="B184" s="6" t="s">
        <v>73</v>
      </c>
      <c r="C184" s="6" t="s">
        <v>81</v>
      </c>
      <c r="D184" s="13" t="s">
        <v>111</v>
      </c>
      <c r="E184" s="7" t="str">
        <f t="shared" si="2"/>
        <v>C</v>
      </c>
    </row>
    <row r="185" spans="1:5" ht="16.5" x14ac:dyDescent="0.3">
      <c r="A185" s="6">
        <v>146020</v>
      </c>
      <c r="B185" s="6" t="s">
        <v>73</v>
      </c>
      <c r="C185" s="6" t="s">
        <v>82</v>
      </c>
      <c r="D185" s="13" t="s">
        <v>111</v>
      </c>
      <c r="E185" s="7" t="str">
        <f t="shared" si="2"/>
        <v>D</v>
      </c>
    </row>
    <row r="186" spans="1:5" ht="16.5" x14ac:dyDescent="0.3">
      <c r="A186" s="6">
        <v>146025</v>
      </c>
      <c r="B186" s="6" t="s">
        <v>73</v>
      </c>
      <c r="C186" s="6" t="s">
        <v>83</v>
      </c>
      <c r="D186" s="13" t="s">
        <v>111</v>
      </c>
      <c r="E186" s="7" t="str">
        <f t="shared" si="2"/>
        <v>E</v>
      </c>
    </row>
    <row r="187" spans="1:5" ht="16.5" x14ac:dyDescent="0.3">
      <c r="A187" s="8">
        <v>146100</v>
      </c>
      <c r="B187" s="8" t="s">
        <v>73</v>
      </c>
      <c r="C187" s="8" t="s">
        <v>124</v>
      </c>
      <c r="D187" s="14" t="s">
        <v>125</v>
      </c>
      <c r="E187" s="9" t="str">
        <f t="shared" si="2"/>
        <v>-</v>
      </c>
    </row>
    <row r="188" spans="1:5" ht="16.5" x14ac:dyDescent="0.3">
      <c r="A188" s="6">
        <v>146105</v>
      </c>
      <c r="B188" s="6" t="s">
        <v>73</v>
      </c>
      <c r="C188" s="6" t="s">
        <v>79</v>
      </c>
      <c r="D188" s="15" t="s">
        <v>125</v>
      </c>
      <c r="E188" s="7" t="str">
        <f t="shared" si="2"/>
        <v>A</v>
      </c>
    </row>
    <row r="189" spans="1:5" ht="16.5" x14ac:dyDescent="0.3">
      <c r="A189" s="6">
        <v>146110</v>
      </c>
      <c r="B189" s="6" t="s">
        <v>73</v>
      </c>
      <c r="C189" s="6" t="s">
        <v>80</v>
      </c>
      <c r="D189" s="15" t="s">
        <v>125</v>
      </c>
      <c r="E189" s="7" t="str">
        <f t="shared" si="2"/>
        <v>B</v>
      </c>
    </row>
    <row r="190" spans="1:5" ht="16.5" x14ac:dyDescent="0.3">
      <c r="A190" s="6">
        <v>146115</v>
      </c>
      <c r="B190" s="6" t="s">
        <v>73</v>
      </c>
      <c r="C190" s="6" t="s">
        <v>81</v>
      </c>
      <c r="D190" s="15" t="s">
        <v>125</v>
      </c>
      <c r="E190" s="7" t="str">
        <f t="shared" si="2"/>
        <v>C</v>
      </c>
    </row>
    <row r="191" spans="1:5" ht="16.5" x14ac:dyDescent="0.3">
      <c r="A191" s="6">
        <v>146120</v>
      </c>
      <c r="B191" s="6" t="s">
        <v>73</v>
      </c>
      <c r="C191" s="6" t="s">
        <v>82</v>
      </c>
      <c r="D191" s="15" t="s">
        <v>125</v>
      </c>
      <c r="E191" s="7" t="str">
        <f t="shared" si="2"/>
        <v>D</v>
      </c>
    </row>
    <row r="192" spans="1:5" ht="16.5" x14ac:dyDescent="0.3">
      <c r="A192" s="6">
        <v>146125</v>
      </c>
      <c r="B192" s="6" t="s">
        <v>73</v>
      </c>
      <c r="C192" s="6" t="s">
        <v>83</v>
      </c>
      <c r="D192" s="15" t="s">
        <v>125</v>
      </c>
      <c r="E192" s="7" t="str">
        <f t="shared" si="2"/>
        <v>E</v>
      </c>
    </row>
    <row r="193" spans="1:5" ht="16.5" x14ac:dyDescent="0.3">
      <c r="A193" s="8">
        <v>146200</v>
      </c>
      <c r="B193" s="8" t="s">
        <v>73</v>
      </c>
      <c r="C193" s="8" t="s">
        <v>126</v>
      </c>
      <c r="D193" s="14" t="s">
        <v>125</v>
      </c>
      <c r="E193" s="9" t="str">
        <f t="shared" si="2"/>
        <v>-</v>
      </c>
    </row>
    <row r="194" spans="1:5" ht="16.5" x14ac:dyDescent="0.3">
      <c r="A194" s="6">
        <v>146205</v>
      </c>
      <c r="B194" s="6" t="s">
        <v>73</v>
      </c>
      <c r="C194" s="6" t="s">
        <v>79</v>
      </c>
      <c r="D194" s="15" t="s">
        <v>125</v>
      </c>
      <c r="E194" s="7" t="str">
        <f t="shared" si="2"/>
        <v>A</v>
      </c>
    </row>
    <row r="195" spans="1:5" ht="16.5" x14ac:dyDescent="0.3">
      <c r="A195" s="6">
        <v>146210</v>
      </c>
      <c r="B195" s="6" t="s">
        <v>73</v>
      </c>
      <c r="C195" s="6" t="s">
        <v>80</v>
      </c>
      <c r="D195" s="15" t="s">
        <v>125</v>
      </c>
      <c r="E195" s="7" t="str">
        <f t="shared" si="2"/>
        <v>B</v>
      </c>
    </row>
    <row r="196" spans="1:5" ht="16.5" x14ac:dyDescent="0.3">
      <c r="A196" s="6">
        <v>146215</v>
      </c>
      <c r="B196" s="6" t="s">
        <v>73</v>
      </c>
      <c r="C196" s="6" t="s">
        <v>81</v>
      </c>
      <c r="D196" s="15" t="s">
        <v>125</v>
      </c>
      <c r="E196" s="7" t="str">
        <f t="shared" si="2"/>
        <v>C</v>
      </c>
    </row>
    <row r="197" spans="1:5" ht="16.5" x14ac:dyDescent="0.3">
      <c r="A197" s="6">
        <v>146220</v>
      </c>
      <c r="B197" s="6" t="s">
        <v>73</v>
      </c>
      <c r="C197" s="6" t="s">
        <v>82</v>
      </c>
      <c r="D197" s="15" t="s">
        <v>125</v>
      </c>
      <c r="E197" s="7" t="str">
        <f t="shared" si="2"/>
        <v>D</v>
      </c>
    </row>
    <row r="198" spans="1:5" ht="16.5" x14ac:dyDescent="0.3">
      <c r="A198" s="6">
        <v>146225</v>
      </c>
      <c r="B198" s="6" t="s">
        <v>73</v>
      </c>
      <c r="C198" s="6" t="s">
        <v>83</v>
      </c>
      <c r="D198" s="15" t="s">
        <v>125</v>
      </c>
      <c r="E198" s="7" t="str">
        <f t="shared" si="2"/>
        <v>E</v>
      </c>
    </row>
    <row r="199" spans="1:5" ht="16.5" x14ac:dyDescent="0.3">
      <c r="A199" s="8">
        <v>146300</v>
      </c>
      <c r="B199" s="8" t="s">
        <v>73</v>
      </c>
      <c r="C199" s="8" t="s">
        <v>127</v>
      </c>
      <c r="D199" s="14" t="s">
        <v>125</v>
      </c>
      <c r="E199" s="9" t="str">
        <f t="shared" si="2"/>
        <v>-</v>
      </c>
    </row>
    <row r="200" spans="1:5" ht="16.5" x14ac:dyDescent="0.3">
      <c r="A200" s="6">
        <v>146305</v>
      </c>
      <c r="B200" s="6" t="s">
        <v>73</v>
      </c>
      <c r="C200" s="6" t="s">
        <v>79</v>
      </c>
      <c r="D200" s="15" t="s">
        <v>125</v>
      </c>
      <c r="E200" s="7" t="str">
        <f t="shared" si="2"/>
        <v>A</v>
      </c>
    </row>
    <row r="201" spans="1:5" ht="16.5" x14ac:dyDescent="0.3">
      <c r="A201" s="6">
        <v>146310</v>
      </c>
      <c r="B201" s="6" t="s">
        <v>73</v>
      </c>
      <c r="C201" s="6" t="s">
        <v>80</v>
      </c>
      <c r="D201" s="15" t="s">
        <v>125</v>
      </c>
      <c r="E201" s="7" t="str">
        <f t="shared" si="2"/>
        <v>B</v>
      </c>
    </row>
    <row r="202" spans="1:5" ht="16.5" x14ac:dyDescent="0.3">
      <c r="A202" s="6">
        <v>146315</v>
      </c>
      <c r="B202" s="6" t="s">
        <v>73</v>
      </c>
      <c r="C202" s="6" t="s">
        <v>81</v>
      </c>
      <c r="D202" s="15" t="s">
        <v>125</v>
      </c>
      <c r="E202" s="7" t="str">
        <f t="shared" si="2"/>
        <v>C</v>
      </c>
    </row>
    <row r="203" spans="1:5" ht="16.5" x14ac:dyDescent="0.3">
      <c r="A203" s="6">
        <v>146320</v>
      </c>
      <c r="B203" s="6" t="s">
        <v>73</v>
      </c>
      <c r="C203" s="6" t="s">
        <v>82</v>
      </c>
      <c r="D203" s="15" t="s">
        <v>125</v>
      </c>
      <c r="E203" s="7" t="str">
        <f t="shared" ref="E203:E233" si="3">E197</f>
        <v>D</v>
      </c>
    </row>
    <row r="204" spans="1:5" ht="16.5" x14ac:dyDescent="0.3">
      <c r="A204" s="6">
        <v>146325</v>
      </c>
      <c r="B204" s="6" t="s">
        <v>73</v>
      </c>
      <c r="C204" s="6" t="s">
        <v>83</v>
      </c>
      <c r="D204" s="15" t="s">
        <v>125</v>
      </c>
      <c r="E204" s="7" t="str">
        <f t="shared" si="3"/>
        <v>E</v>
      </c>
    </row>
    <row r="205" spans="1:5" ht="16.5" x14ac:dyDescent="0.3">
      <c r="A205" s="8">
        <v>146400</v>
      </c>
      <c r="B205" s="8" t="s">
        <v>73</v>
      </c>
      <c r="C205" s="8" t="s">
        <v>128</v>
      </c>
      <c r="D205" s="14" t="s">
        <v>125</v>
      </c>
      <c r="E205" s="9" t="str">
        <f t="shared" si="3"/>
        <v>-</v>
      </c>
    </row>
    <row r="206" spans="1:5" ht="16.5" x14ac:dyDescent="0.3">
      <c r="A206" s="6">
        <v>146405</v>
      </c>
      <c r="B206" s="6" t="s">
        <v>73</v>
      </c>
      <c r="C206" s="6" t="s">
        <v>79</v>
      </c>
      <c r="D206" s="15" t="s">
        <v>125</v>
      </c>
      <c r="E206" s="7" t="str">
        <f t="shared" si="3"/>
        <v>A</v>
      </c>
    </row>
    <row r="207" spans="1:5" ht="16.5" x14ac:dyDescent="0.3">
      <c r="A207" s="6">
        <v>146410</v>
      </c>
      <c r="B207" s="6" t="s">
        <v>73</v>
      </c>
      <c r="C207" s="6" t="s">
        <v>80</v>
      </c>
      <c r="D207" s="15" t="s">
        <v>125</v>
      </c>
      <c r="E207" s="7" t="str">
        <f t="shared" si="3"/>
        <v>B</v>
      </c>
    </row>
    <row r="208" spans="1:5" ht="16.5" x14ac:dyDescent="0.3">
      <c r="A208" s="6">
        <v>146415</v>
      </c>
      <c r="B208" s="6" t="s">
        <v>73</v>
      </c>
      <c r="C208" s="6" t="s">
        <v>81</v>
      </c>
      <c r="D208" s="15" t="s">
        <v>125</v>
      </c>
      <c r="E208" s="7" t="str">
        <f t="shared" si="3"/>
        <v>C</v>
      </c>
    </row>
    <row r="209" spans="1:5" ht="16.5" x14ac:dyDescent="0.3">
      <c r="A209" s="6">
        <v>146420</v>
      </c>
      <c r="B209" s="6" t="s">
        <v>73</v>
      </c>
      <c r="C209" s="6" t="s">
        <v>82</v>
      </c>
      <c r="D209" s="15" t="s">
        <v>125</v>
      </c>
      <c r="E209" s="7" t="str">
        <f t="shared" si="3"/>
        <v>D</v>
      </c>
    </row>
    <row r="210" spans="1:5" ht="16.5" x14ac:dyDescent="0.3">
      <c r="A210" s="6">
        <v>146425</v>
      </c>
      <c r="B210" s="6" t="s">
        <v>73</v>
      </c>
      <c r="C210" s="6" t="s">
        <v>83</v>
      </c>
      <c r="D210" s="15" t="s">
        <v>125</v>
      </c>
      <c r="E210" s="7" t="str">
        <f t="shared" si="3"/>
        <v>E</v>
      </c>
    </row>
    <row r="211" spans="1:5" ht="16.5" x14ac:dyDescent="0.3">
      <c r="A211" s="8">
        <v>146500</v>
      </c>
      <c r="B211" s="8" t="s">
        <v>73</v>
      </c>
      <c r="C211" s="8" t="s">
        <v>129</v>
      </c>
      <c r="D211" s="14" t="s">
        <v>125</v>
      </c>
      <c r="E211" s="9" t="str">
        <f t="shared" si="3"/>
        <v>-</v>
      </c>
    </row>
    <row r="212" spans="1:5" ht="16.5" x14ac:dyDescent="0.3">
      <c r="A212" s="6">
        <v>146505</v>
      </c>
      <c r="B212" s="6" t="s">
        <v>73</v>
      </c>
      <c r="C212" s="6" t="s">
        <v>98</v>
      </c>
      <c r="D212" s="15" t="s">
        <v>125</v>
      </c>
      <c r="E212" s="7" t="s">
        <v>59</v>
      </c>
    </row>
    <row r="213" spans="1:5" ht="16.5" x14ac:dyDescent="0.3">
      <c r="A213" s="6">
        <v>146510</v>
      </c>
      <c r="B213" s="6" t="s">
        <v>73</v>
      </c>
      <c r="C213" s="6" t="s">
        <v>99</v>
      </c>
      <c r="D213" s="15" t="s">
        <v>125</v>
      </c>
      <c r="E213" s="7" t="s">
        <v>59</v>
      </c>
    </row>
    <row r="214" spans="1:5" ht="16.5" x14ac:dyDescent="0.3">
      <c r="A214" s="6">
        <v>146515</v>
      </c>
      <c r="B214" s="6" t="s">
        <v>73</v>
      </c>
      <c r="C214" s="6" t="s">
        <v>100</v>
      </c>
      <c r="D214" s="15" t="s">
        <v>125</v>
      </c>
      <c r="E214" s="7" t="s">
        <v>65</v>
      </c>
    </row>
    <row r="215" spans="1:5" ht="16.5" x14ac:dyDescent="0.3">
      <c r="A215" s="6">
        <v>146520</v>
      </c>
      <c r="B215" s="6" t="s">
        <v>73</v>
      </c>
      <c r="C215" s="6" t="s">
        <v>101</v>
      </c>
      <c r="D215" s="15" t="s">
        <v>125</v>
      </c>
      <c r="E215" s="7" t="s">
        <v>65</v>
      </c>
    </row>
    <row r="216" spans="1:5" ht="16.5" x14ac:dyDescent="0.3">
      <c r="A216" s="6">
        <v>146525</v>
      </c>
      <c r="B216" s="6" t="s">
        <v>73</v>
      </c>
      <c r="C216" s="6" t="s">
        <v>102</v>
      </c>
      <c r="D216" s="15" t="s">
        <v>125</v>
      </c>
      <c r="E216" s="7" t="s">
        <v>56</v>
      </c>
    </row>
    <row r="217" spans="1:5" ht="16.5" x14ac:dyDescent="0.3">
      <c r="A217" s="6">
        <v>146530</v>
      </c>
      <c r="B217" s="6" t="s">
        <v>73</v>
      </c>
      <c r="C217" s="6" t="s">
        <v>103</v>
      </c>
      <c r="D217" s="15" t="s">
        <v>125</v>
      </c>
      <c r="E217" s="7" t="s">
        <v>56</v>
      </c>
    </row>
    <row r="218" spans="1:5" ht="16.5" x14ac:dyDescent="0.3">
      <c r="A218" s="6">
        <v>146535</v>
      </c>
      <c r="B218" s="6" t="s">
        <v>73</v>
      </c>
      <c r="C218" s="6" t="s">
        <v>104</v>
      </c>
      <c r="D218" s="15" t="s">
        <v>125</v>
      </c>
      <c r="E218" s="7" t="s">
        <v>62</v>
      </c>
    </row>
    <row r="219" spans="1:5" ht="16.5" x14ac:dyDescent="0.3">
      <c r="A219" s="6">
        <v>146540</v>
      </c>
      <c r="B219" s="6" t="s">
        <v>73</v>
      </c>
      <c r="C219" s="6" t="s">
        <v>105</v>
      </c>
      <c r="D219" s="15" t="s">
        <v>125</v>
      </c>
      <c r="E219" s="7" t="s">
        <v>62</v>
      </c>
    </row>
    <row r="220" spans="1:5" ht="16.5" x14ac:dyDescent="0.3">
      <c r="A220" s="6">
        <v>146545</v>
      </c>
      <c r="B220" s="6" t="s">
        <v>73</v>
      </c>
      <c r="C220" s="6" t="s">
        <v>106</v>
      </c>
      <c r="D220" s="15" t="s">
        <v>125</v>
      </c>
      <c r="E220" s="7" t="s">
        <v>60</v>
      </c>
    </row>
    <row r="221" spans="1:5" ht="16.5" x14ac:dyDescent="0.3">
      <c r="A221" s="6">
        <v>146550</v>
      </c>
      <c r="B221" s="6" t="s">
        <v>73</v>
      </c>
      <c r="C221" s="6" t="s">
        <v>107</v>
      </c>
      <c r="D221" s="15" t="s">
        <v>125</v>
      </c>
      <c r="E221" s="7" t="s">
        <v>60</v>
      </c>
    </row>
    <row r="222" spans="1:5" ht="16.5" x14ac:dyDescent="0.3">
      <c r="A222" s="8">
        <v>146600</v>
      </c>
      <c r="B222" s="8" t="s">
        <v>73</v>
      </c>
      <c r="C222" s="8" t="s">
        <v>130</v>
      </c>
      <c r="D222" s="14" t="s">
        <v>125</v>
      </c>
      <c r="E222" s="9" t="s">
        <v>78</v>
      </c>
    </row>
    <row r="223" spans="1:5" ht="16.5" x14ac:dyDescent="0.3">
      <c r="A223" s="6">
        <v>146605</v>
      </c>
      <c r="B223" s="6" t="s">
        <v>73</v>
      </c>
      <c r="C223" s="6" t="s">
        <v>79</v>
      </c>
      <c r="D223" s="15" t="s">
        <v>125</v>
      </c>
      <c r="E223" s="7" t="s">
        <v>59</v>
      </c>
    </row>
    <row r="224" spans="1:5" ht="16.5" x14ac:dyDescent="0.3">
      <c r="A224" s="6">
        <v>146610</v>
      </c>
      <c r="B224" s="6" t="s">
        <v>73</v>
      </c>
      <c r="C224" s="6" t="s">
        <v>80</v>
      </c>
      <c r="D224" s="15" t="s">
        <v>125</v>
      </c>
      <c r="E224" s="7" t="s">
        <v>65</v>
      </c>
    </row>
    <row r="225" spans="1:5" ht="16.5" x14ac:dyDescent="0.3">
      <c r="A225" s="6">
        <v>146615</v>
      </c>
      <c r="B225" s="6" t="s">
        <v>73</v>
      </c>
      <c r="C225" s="6" t="s">
        <v>81</v>
      </c>
      <c r="D225" s="15" t="s">
        <v>125</v>
      </c>
      <c r="E225" s="7" t="s">
        <v>56</v>
      </c>
    </row>
    <row r="226" spans="1:5" ht="16.5" x14ac:dyDescent="0.3">
      <c r="A226" s="6">
        <v>146620</v>
      </c>
      <c r="B226" s="6" t="s">
        <v>73</v>
      </c>
      <c r="C226" s="6" t="s">
        <v>82</v>
      </c>
      <c r="D226" s="15" t="s">
        <v>125</v>
      </c>
      <c r="E226" s="7" t="s">
        <v>62</v>
      </c>
    </row>
    <row r="227" spans="1:5" ht="16.5" x14ac:dyDescent="0.3">
      <c r="A227" s="6">
        <v>146625</v>
      </c>
      <c r="B227" s="6" t="s">
        <v>73</v>
      </c>
      <c r="C227" s="6" t="s">
        <v>83</v>
      </c>
      <c r="D227" s="15" t="s">
        <v>125</v>
      </c>
      <c r="E227" s="7" t="s">
        <v>60</v>
      </c>
    </row>
    <row r="228" spans="1:5" ht="16.5" x14ac:dyDescent="0.3">
      <c r="A228" s="8">
        <v>146700</v>
      </c>
      <c r="B228" s="8" t="s">
        <v>73</v>
      </c>
      <c r="C228" s="8" t="s">
        <v>131</v>
      </c>
      <c r="D228" s="14" t="s">
        <v>125</v>
      </c>
      <c r="E228" s="9" t="str">
        <f t="shared" si="3"/>
        <v>-</v>
      </c>
    </row>
    <row r="229" spans="1:5" ht="16.5" x14ac:dyDescent="0.3">
      <c r="A229" s="6">
        <v>146705</v>
      </c>
      <c r="B229" s="6" t="s">
        <v>73</v>
      </c>
      <c r="C229" s="6" t="s">
        <v>79</v>
      </c>
      <c r="D229" s="15" t="s">
        <v>125</v>
      </c>
      <c r="E229" s="7" t="str">
        <f t="shared" si="3"/>
        <v>A</v>
      </c>
    </row>
    <row r="230" spans="1:5" ht="16.5" x14ac:dyDescent="0.3">
      <c r="A230" s="6">
        <v>146710</v>
      </c>
      <c r="B230" s="6" t="s">
        <v>73</v>
      </c>
      <c r="C230" s="6" t="s">
        <v>80</v>
      </c>
      <c r="D230" s="15" t="s">
        <v>125</v>
      </c>
      <c r="E230" s="7" t="str">
        <f t="shared" si="3"/>
        <v>B</v>
      </c>
    </row>
    <row r="231" spans="1:5" ht="16.5" x14ac:dyDescent="0.3">
      <c r="A231" s="6">
        <v>146715</v>
      </c>
      <c r="B231" s="6" t="s">
        <v>73</v>
      </c>
      <c r="C231" s="6" t="s">
        <v>81</v>
      </c>
      <c r="D231" s="15" t="s">
        <v>125</v>
      </c>
      <c r="E231" s="7" t="str">
        <f t="shared" si="3"/>
        <v>C</v>
      </c>
    </row>
    <row r="232" spans="1:5" ht="16.5" x14ac:dyDescent="0.3">
      <c r="A232" s="6">
        <v>146720</v>
      </c>
      <c r="B232" s="6" t="s">
        <v>73</v>
      </c>
      <c r="C232" s="6" t="s">
        <v>82</v>
      </c>
      <c r="D232" s="15" t="s">
        <v>125</v>
      </c>
      <c r="E232" s="7" t="str">
        <f t="shared" si="3"/>
        <v>D</v>
      </c>
    </row>
    <row r="233" spans="1:5" ht="16.5" x14ac:dyDescent="0.3">
      <c r="A233" s="6">
        <v>146725</v>
      </c>
      <c r="B233" s="6" t="s">
        <v>73</v>
      </c>
      <c r="C233" s="6" t="s">
        <v>83</v>
      </c>
      <c r="D233" s="15" t="s">
        <v>125</v>
      </c>
      <c r="E233" s="7" t="str">
        <f t="shared" si="3"/>
        <v>E</v>
      </c>
    </row>
    <row r="234" spans="1:5" ht="16.5" x14ac:dyDescent="0.3">
      <c r="A234" s="6">
        <v>146800</v>
      </c>
      <c r="B234" s="6" t="s">
        <v>73</v>
      </c>
      <c r="C234" s="6" t="s">
        <v>132</v>
      </c>
      <c r="D234" s="6"/>
      <c r="E234" s="7"/>
    </row>
    <row r="235" spans="1:5" ht="16.5" x14ac:dyDescent="0.3">
      <c r="A235" s="6">
        <v>146900</v>
      </c>
      <c r="B235" s="6" t="s">
        <v>73</v>
      </c>
      <c r="C235" s="6" t="s">
        <v>133</v>
      </c>
      <c r="D235" s="6"/>
      <c r="E235" s="7"/>
    </row>
    <row r="236" spans="1:5" ht="16.5" x14ac:dyDescent="0.3">
      <c r="A236" s="6">
        <v>146905</v>
      </c>
      <c r="B236" s="6" t="s">
        <v>73</v>
      </c>
      <c r="C236" s="6" t="s">
        <v>134</v>
      </c>
      <c r="D236" s="6"/>
      <c r="E236" s="7"/>
    </row>
    <row r="237" spans="1:5" ht="16.5" x14ac:dyDescent="0.3">
      <c r="A237" s="6">
        <v>146910</v>
      </c>
      <c r="B237" s="6" t="s">
        <v>73</v>
      </c>
      <c r="C237" s="6" t="s">
        <v>135</v>
      </c>
      <c r="D237" s="6"/>
      <c r="E237" s="7"/>
    </row>
    <row r="238" spans="1:5" ht="16.5" x14ac:dyDescent="0.3">
      <c r="A238" s="6">
        <v>146915</v>
      </c>
      <c r="B238" s="6" t="s">
        <v>73</v>
      </c>
      <c r="C238" s="6" t="s">
        <v>136</v>
      </c>
      <c r="D238" s="6"/>
      <c r="E238" s="7"/>
    </row>
    <row r="239" spans="1:5" ht="16.5" x14ac:dyDescent="0.3">
      <c r="A239" s="6">
        <v>146920</v>
      </c>
      <c r="B239" s="6" t="s">
        <v>73</v>
      </c>
      <c r="C239" s="6" t="s">
        <v>137</v>
      </c>
      <c r="D239" s="6"/>
      <c r="E239" s="7"/>
    </row>
    <row r="240" spans="1:5" ht="16.5" x14ac:dyDescent="0.3">
      <c r="A240" s="6">
        <v>146925</v>
      </c>
      <c r="B240" s="6" t="s">
        <v>73</v>
      </c>
      <c r="C240" s="6" t="s">
        <v>138</v>
      </c>
      <c r="D240" s="6"/>
      <c r="E240" s="7"/>
    </row>
    <row r="241" spans="1:5" ht="16.5" x14ac:dyDescent="0.3">
      <c r="A241" s="6">
        <v>146930</v>
      </c>
      <c r="B241" s="6" t="s">
        <v>73</v>
      </c>
      <c r="C241" s="6" t="s">
        <v>139</v>
      </c>
      <c r="D241" s="6"/>
      <c r="E241" s="7"/>
    </row>
    <row r="242" spans="1:5" ht="16.5" x14ac:dyDescent="0.3">
      <c r="A242" s="6">
        <v>146935</v>
      </c>
      <c r="B242" s="6" t="s">
        <v>73</v>
      </c>
      <c r="C242" s="6" t="s">
        <v>140</v>
      </c>
      <c r="D242" s="6"/>
      <c r="E242" s="7"/>
    </row>
    <row r="243" spans="1:5" ht="16.5" x14ac:dyDescent="0.3">
      <c r="A243" s="6">
        <v>146940</v>
      </c>
      <c r="B243" s="6" t="s">
        <v>73</v>
      </c>
      <c r="C243" s="6" t="s">
        <v>141</v>
      </c>
      <c r="D243" s="6"/>
      <c r="E243" s="7"/>
    </row>
    <row r="244" spans="1:5" ht="16.5" x14ac:dyDescent="0.3">
      <c r="A244" s="6">
        <v>146945</v>
      </c>
      <c r="B244" s="6" t="s">
        <v>73</v>
      </c>
      <c r="C244" s="6" t="s">
        <v>142</v>
      </c>
      <c r="D244" s="6"/>
      <c r="E244" s="7"/>
    </row>
    <row r="245" spans="1:5" ht="16.5" x14ac:dyDescent="0.3">
      <c r="A245" s="6">
        <v>146950</v>
      </c>
      <c r="B245" s="6" t="s">
        <v>73</v>
      </c>
      <c r="C245" s="6" t="s">
        <v>143</v>
      </c>
      <c r="D245" s="6"/>
      <c r="E245" s="7"/>
    </row>
    <row r="246" spans="1:5" ht="16.5" x14ac:dyDescent="0.3">
      <c r="A246" s="6">
        <v>147000</v>
      </c>
      <c r="B246" s="6" t="s">
        <v>73</v>
      </c>
      <c r="C246" s="6" t="s">
        <v>144</v>
      </c>
      <c r="D246" s="6"/>
      <c r="E246" s="7"/>
    </row>
    <row r="247" spans="1:5" ht="16.5" x14ac:dyDescent="0.3">
      <c r="A247" s="6">
        <v>147005</v>
      </c>
      <c r="B247" s="6" t="s">
        <v>73</v>
      </c>
      <c r="C247" s="6" t="s">
        <v>134</v>
      </c>
      <c r="D247" s="6"/>
      <c r="E247" s="7"/>
    </row>
    <row r="248" spans="1:5" ht="16.5" x14ac:dyDescent="0.3">
      <c r="A248" s="6">
        <v>147010</v>
      </c>
      <c r="B248" s="6" t="s">
        <v>73</v>
      </c>
      <c r="C248" s="6" t="s">
        <v>135</v>
      </c>
      <c r="D248" s="6"/>
      <c r="E248" s="7"/>
    </row>
    <row r="249" spans="1:5" ht="16.5" x14ac:dyDescent="0.3">
      <c r="A249" s="6">
        <v>147015</v>
      </c>
      <c r="B249" s="6" t="s">
        <v>73</v>
      </c>
      <c r="C249" s="6" t="s">
        <v>136</v>
      </c>
      <c r="D249" s="6"/>
      <c r="E249" s="7"/>
    </row>
    <row r="250" spans="1:5" ht="16.5" x14ac:dyDescent="0.3">
      <c r="A250" s="6">
        <v>147020</v>
      </c>
      <c r="B250" s="6" t="s">
        <v>73</v>
      </c>
      <c r="C250" s="6" t="s">
        <v>137</v>
      </c>
      <c r="D250" s="6"/>
      <c r="E250" s="7"/>
    </row>
    <row r="251" spans="1:5" ht="16.5" x14ac:dyDescent="0.3">
      <c r="A251" s="6">
        <v>147025</v>
      </c>
      <c r="B251" s="6" t="s">
        <v>73</v>
      </c>
      <c r="C251" s="6" t="s">
        <v>138</v>
      </c>
      <c r="D251" s="6"/>
      <c r="E251" s="7"/>
    </row>
    <row r="252" spans="1:5" ht="16.5" x14ac:dyDescent="0.3">
      <c r="A252" s="6">
        <v>147030</v>
      </c>
      <c r="B252" s="6" t="s">
        <v>73</v>
      </c>
      <c r="C252" s="6" t="s">
        <v>139</v>
      </c>
      <c r="D252" s="6"/>
      <c r="E252" s="7"/>
    </row>
    <row r="253" spans="1:5" ht="16.5" x14ac:dyDescent="0.3">
      <c r="A253" s="6">
        <v>147035</v>
      </c>
      <c r="B253" s="6" t="s">
        <v>73</v>
      </c>
      <c r="C253" s="6" t="s">
        <v>140</v>
      </c>
      <c r="D253" s="6"/>
      <c r="E253" s="7"/>
    </row>
    <row r="254" spans="1:5" ht="16.5" x14ac:dyDescent="0.3">
      <c r="A254" s="6">
        <v>147040</v>
      </c>
      <c r="B254" s="6" t="s">
        <v>73</v>
      </c>
      <c r="C254" s="6" t="s">
        <v>141</v>
      </c>
      <c r="D254" s="6"/>
      <c r="E254" s="7"/>
    </row>
    <row r="255" spans="1:5" ht="16.5" x14ac:dyDescent="0.3">
      <c r="A255" s="6">
        <v>147045</v>
      </c>
      <c r="B255" s="6" t="s">
        <v>73</v>
      </c>
      <c r="C255" s="6" t="s">
        <v>142</v>
      </c>
      <c r="D255" s="6"/>
      <c r="E255" s="7"/>
    </row>
    <row r="256" spans="1:5" ht="16.5" x14ac:dyDescent="0.3">
      <c r="A256" s="6">
        <v>147050</v>
      </c>
      <c r="B256" s="6" t="s">
        <v>73</v>
      </c>
      <c r="C256" s="6" t="s">
        <v>143</v>
      </c>
      <c r="D256" s="6"/>
      <c r="E256" s="7"/>
    </row>
    <row r="257" spans="1:5" ht="16.5" x14ac:dyDescent="0.3">
      <c r="A257" s="6">
        <v>147100</v>
      </c>
      <c r="B257" s="6" t="s">
        <v>73</v>
      </c>
      <c r="C257" s="6" t="s">
        <v>145</v>
      </c>
      <c r="D257" s="6"/>
      <c r="E257" s="7"/>
    </row>
    <row r="258" spans="1:5" ht="16.5" x14ac:dyDescent="0.3">
      <c r="A258" s="6">
        <v>147105</v>
      </c>
      <c r="B258" s="6" t="s">
        <v>73</v>
      </c>
      <c r="C258" s="6" t="s">
        <v>134</v>
      </c>
      <c r="D258" s="6"/>
      <c r="E258" s="7"/>
    </row>
    <row r="259" spans="1:5" ht="16.5" x14ac:dyDescent="0.3">
      <c r="A259" s="6">
        <v>147110</v>
      </c>
      <c r="B259" s="6" t="s">
        <v>73</v>
      </c>
      <c r="C259" s="6" t="s">
        <v>135</v>
      </c>
      <c r="D259" s="6"/>
      <c r="E259" s="7"/>
    </row>
    <row r="260" spans="1:5" ht="16.5" x14ac:dyDescent="0.3">
      <c r="A260" s="6">
        <v>147115</v>
      </c>
      <c r="B260" s="6" t="s">
        <v>73</v>
      </c>
      <c r="C260" s="6" t="s">
        <v>136</v>
      </c>
      <c r="D260" s="6"/>
      <c r="E260" s="7"/>
    </row>
    <row r="261" spans="1:5" ht="16.5" x14ac:dyDescent="0.3">
      <c r="A261" s="6">
        <v>147120</v>
      </c>
      <c r="B261" s="6" t="s">
        <v>73</v>
      </c>
      <c r="C261" s="6" t="s">
        <v>137</v>
      </c>
      <c r="D261" s="6"/>
      <c r="E261" s="7"/>
    </row>
    <row r="262" spans="1:5" ht="16.5" x14ac:dyDescent="0.3">
      <c r="A262" s="6">
        <v>147125</v>
      </c>
      <c r="B262" s="6" t="s">
        <v>73</v>
      </c>
      <c r="C262" s="6" t="s">
        <v>138</v>
      </c>
      <c r="D262" s="6"/>
      <c r="E262" s="7"/>
    </row>
    <row r="263" spans="1:5" ht="16.5" x14ac:dyDescent="0.3">
      <c r="A263" s="6">
        <v>147130</v>
      </c>
      <c r="B263" s="6" t="s">
        <v>73</v>
      </c>
      <c r="C263" s="6" t="s">
        <v>139</v>
      </c>
      <c r="D263" s="6"/>
      <c r="E263" s="7"/>
    </row>
    <row r="264" spans="1:5" ht="16.5" x14ac:dyDescent="0.3">
      <c r="A264" s="6">
        <v>147135</v>
      </c>
      <c r="B264" s="6" t="s">
        <v>73</v>
      </c>
      <c r="C264" s="6" t="s">
        <v>140</v>
      </c>
      <c r="D264" s="6"/>
      <c r="E264" s="7"/>
    </row>
    <row r="265" spans="1:5" ht="16.5" x14ac:dyDescent="0.3">
      <c r="A265" s="6">
        <v>147140</v>
      </c>
      <c r="B265" s="6" t="s">
        <v>73</v>
      </c>
      <c r="C265" s="6" t="s">
        <v>141</v>
      </c>
      <c r="D265" s="6"/>
      <c r="E265" s="7"/>
    </row>
    <row r="266" spans="1:5" ht="16.5" x14ac:dyDescent="0.3">
      <c r="A266" s="6">
        <v>147145</v>
      </c>
      <c r="B266" s="6" t="s">
        <v>73</v>
      </c>
      <c r="C266" s="6" t="s">
        <v>142</v>
      </c>
      <c r="D266" s="6"/>
      <c r="E266" s="7"/>
    </row>
    <row r="267" spans="1:5" ht="16.5" x14ac:dyDescent="0.3">
      <c r="A267" s="6">
        <v>147150</v>
      </c>
      <c r="B267" s="6" t="s">
        <v>73</v>
      </c>
      <c r="C267" s="6" t="s">
        <v>143</v>
      </c>
      <c r="D267" s="6"/>
      <c r="E267" s="7"/>
    </row>
    <row r="268" spans="1:5" ht="16.5" x14ac:dyDescent="0.3">
      <c r="A268" s="6">
        <v>147200</v>
      </c>
      <c r="B268" s="6" t="s">
        <v>73</v>
      </c>
      <c r="C268" s="6" t="s">
        <v>146</v>
      </c>
      <c r="D268" s="6"/>
      <c r="E268" s="7"/>
    </row>
    <row r="269" spans="1:5" ht="16.5" x14ac:dyDescent="0.3">
      <c r="A269" s="6">
        <v>147205</v>
      </c>
      <c r="B269" s="6" t="s">
        <v>73</v>
      </c>
      <c r="C269" s="6" t="s">
        <v>147</v>
      </c>
      <c r="D269" s="6"/>
      <c r="E269" s="7"/>
    </row>
    <row r="270" spans="1:5" ht="16.5" x14ac:dyDescent="0.3">
      <c r="A270" s="6">
        <v>147210</v>
      </c>
      <c r="B270" s="6" t="s">
        <v>73</v>
      </c>
      <c r="C270" s="6" t="s">
        <v>148</v>
      </c>
      <c r="D270" s="6"/>
      <c r="E270" s="7"/>
    </row>
    <row r="271" spans="1:5" ht="16.5" x14ac:dyDescent="0.3">
      <c r="A271" s="6">
        <v>147215</v>
      </c>
      <c r="B271" s="6" t="s">
        <v>73</v>
      </c>
      <c r="C271" s="6" t="s">
        <v>149</v>
      </c>
      <c r="D271" s="6"/>
      <c r="E271" s="7"/>
    </row>
    <row r="272" spans="1:5" ht="16.5" x14ac:dyDescent="0.3">
      <c r="A272" s="6">
        <v>147220</v>
      </c>
      <c r="B272" s="6" t="s">
        <v>73</v>
      </c>
      <c r="C272" s="6" t="s">
        <v>150</v>
      </c>
      <c r="D272" s="6"/>
      <c r="E272" s="7"/>
    </row>
    <row r="273" spans="1:5" ht="16.5" x14ac:dyDescent="0.3">
      <c r="A273" s="6">
        <v>147225</v>
      </c>
      <c r="B273" s="6" t="s">
        <v>73</v>
      </c>
      <c r="C273" s="6" t="s">
        <v>151</v>
      </c>
      <c r="D273" s="6"/>
      <c r="E273" s="7"/>
    </row>
    <row r="274" spans="1:5" ht="16.5" x14ac:dyDescent="0.3">
      <c r="A274" s="6">
        <v>147230</v>
      </c>
      <c r="B274" s="6" t="s">
        <v>73</v>
      </c>
      <c r="C274" s="6" t="s">
        <v>152</v>
      </c>
      <c r="D274" s="6"/>
      <c r="E274" s="7"/>
    </row>
    <row r="275" spans="1:5" ht="16.5" x14ac:dyDescent="0.3">
      <c r="A275" s="6">
        <v>147235</v>
      </c>
      <c r="B275" s="6" t="s">
        <v>73</v>
      </c>
      <c r="C275" s="6" t="s">
        <v>153</v>
      </c>
      <c r="D275" s="6"/>
      <c r="E275" s="7"/>
    </row>
    <row r="276" spans="1:5" ht="16.5" x14ac:dyDescent="0.3">
      <c r="A276" s="6">
        <v>147240</v>
      </c>
      <c r="B276" s="6" t="s">
        <v>73</v>
      </c>
      <c r="C276" s="6" t="s">
        <v>154</v>
      </c>
      <c r="D276" s="6"/>
      <c r="E276" s="7"/>
    </row>
    <row r="277" spans="1:5" ht="16.5" x14ac:dyDescent="0.3">
      <c r="A277" s="6">
        <v>147245</v>
      </c>
      <c r="B277" s="6" t="s">
        <v>73</v>
      </c>
      <c r="C277" s="6" t="s">
        <v>155</v>
      </c>
      <c r="D277" s="6"/>
      <c r="E277" s="7"/>
    </row>
    <row r="278" spans="1:5" ht="16.5" x14ac:dyDescent="0.3">
      <c r="A278" s="6">
        <v>147250</v>
      </c>
      <c r="B278" s="6" t="s">
        <v>73</v>
      </c>
      <c r="C278" s="6" t="s">
        <v>156</v>
      </c>
      <c r="D278" s="6"/>
      <c r="E278" s="7"/>
    </row>
    <row r="279" spans="1:5" ht="16.5" x14ac:dyDescent="0.3">
      <c r="A279" s="6">
        <v>147300</v>
      </c>
      <c r="B279" s="6" t="s">
        <v>73</v>
      </c>
      <c r="C279" s="6" t="s">
        <v>157</v>
      </c>
      <c r="D279" s="6"/>
      <c r="E279" s="7"/>
    </row>
    <row r="280" spans="1:5" ht="16.5" x14ac:dyDescent="0.3">
      <c r="A280" s="6">
        <v>147305</v>
      </c>
      <c r="B280" s="6" t="s">
        <v>73</v>
      </c>
      <c r="C280" s="6" t="s">
        <v>158</v>
      </c>
      <c r="D280" s="6"/>
      <c r="E280" s="7"/>
    </row>
    <row r="281" spans="1:5" ht="16.5" x14ac:dyDescent="0.3">
      <c r="A281" s="6">
        <v>147310</v>
      </c>
      <c r="B281" s="6" t="s">
        <v>73</v>
      </c>
      <c r="C281" s="6" t="s">
        <v>159</v>
      </c>
      <c r="D281" s="6"/>
      <c r="E281" s="7"/>
    </row>
    <row r="282" spans="1:5" ht="16.5" x14ac:dyDescent="0.3">
      <c r="A282" s="6">
        <v>147315</v>
      </c>
      <c r="B282" s="6" t="s">
        <v>73</v>
      </c>
      <c r="C282" s="6" t="s">
        <v>160</v>
      </c>
      <c r="D282" s="6"/>
      <c r="E282" s="7"/>
    </row>
    <row r="283" spans="1:5" ht="16.5" x14ac:dyDescent="0.3">
      <c r="A283" s="6">
        <v>147320</v>
      </c>
      <c r="B283" s="6" t="s">
        <v>73</v>
      </c>
      <c r="C283" s="6" t="s">
        <v>161</v>
      </c>
      <c r="D283" s="6"/>
      <c r="E283" s="7"/>
    </row>
    <row r="284" spans="1:5" ht="16.5" x14ac:dyDescent="0.3">
      <c r="A284" s="6">
        <v>147325</v>
      </c>
      <c r="B284" s="6" t="s">
        <v>73</v>
      </c>
      <c r="C284" s="6" t="s">
        <v>162</v>
      </c>
      <c r="D284" s="6"/>
      <c r="E284" s="7"/>
    </row>
    <row r="285" spans="1:5" ht="16.5" x14ac:dyDescent="0.3">
      <c r="A285" s="6">
        <v>147330</v>
      </c>
      <c r="B285" s="6" t="s">
        <v>73</v>
      </c>
      <c r="C285" s="6" t="s">
        <v>163</v>
      </c>
      <c r="D285" s="6"/>
      <c r="E285" s="7"/>
    </row>
    <row r="286" spans="1:5" ht="16.5" x14ac:dyDescent="0.3">
      <c r="A286" s="6">
        <v>147395</v>
      </c>
      <c r="B286" s="6" t="s">
        <v>73</v>
      </c>
      <c r="C286" s="6" t="s">
        <v>164</v>
      </c>
      <c r="D286" s="6"/>
      <c r="E286" s="7"/>
    </row>
    <row r="287" spans="1:5" ht="16.5" x14ac:dyDescent="0.3">
      <c r="A287" s="6">
        <v>147399</v>
      </c>
      <c r="B287" s="6" t="s">
        <v>73</v>
      </c>
      <c r="C287" s="6" t="s">
        <v>165</v>
      </c>
      <c r="D287" s="6"/>
      <c r="E287" s="7"/>
    </row>
    <row r="288" spans="1:5" ht="16.5" x14ac:dyDescent="0.3">
      <c r="A288" s="6">
        <v>147400</v>
      </c>
      <c r="B288" s="6" t="s">
        <v>73</v>
      </c>
      <c r="C288" s="6" t="s">
        <v>166</v>
      </c>
      <c r="D288" s="6"/>
      <c r="E288" s="7"/>
    </row>
    <row r="289" spans="1:5" ht="16.5" x14ac:dyDescent="0.3">
      <c r="A289" s="6">
        <v>147405</v>
      </c>
      <c r="B289" s="6" t="s">
        <v>73</v>
      </c>
      <c r="C289" s="6" t="s">
        <v>79</v>
      </c>
      <c r="D289" s="6"/>
      <c r="E289" s="7"/>
    </row>
    <row r="290" spans="1:5" ht="16.5" x14ac:dyDescent="0.3">
      <c r="A290" s="6">
        <v>147410</v>
      </c>
      <c r="B290" s="6" t="s">
        <v>73</v>
      </c>
      <c r="C290" s="6" t="s">
        <v>80</v>
      </c>
      <c r="D290" s="6"/>
      <c r="E290" s="7"/>
    </row>
    <row r="291" spans="1:5" ht="16.5" x14ac:dyDescent="0.3">
      <c r="A291" s="6">
        <v>147415</v>
      </c>
      <c r="B291" s="6" t="s">
        <v>73</v>
      </c>
      <c r="C291" s="6" t="s">
        <v>81</v>
      </c>
      <c r="D291" s="6"/>
      <c r="E291" s="7"/>
    </row>
    <row r="292" spans="1:5" ht="16.5" x14ac:dyDescent="0.3">
      <c r="A292" s="6">
        <v>147420</v>
      </c>
      <c r="B292" s="6" t="s">
        <v>73</v>
      </c>
      <c r="C292" s="6" t="s">
        <v>82</v>
      </c>
      <c r="D292" s="6"/>
      <c r="E292" s="7"/>
    </row>
    <row r="293" spans="1:5" ht="16.5" x14ac:dyDescent="0.3">
      <c r="A293" s="6">
        <v>147425</v>
      </c>
      <c r="B293" s="6" t="s">
        <v>73</v>
      </c>
      <c r="C293" s="6" t="s">
        <v>83</v>
      </c>
      <c r="D293" s="6"/>
      <c r="E293" s="7"/>
    </row>
    <row r="294" spans="1:5" ht="16.5" x14ac:dyDescent="0.3">
      <c r="A294" s="6">
        <v>147500</v>
      </c>
      <c r="B294" s="6" t="s">
        <v>73</v>
      </c>
      <c r="C294" s="6" t="s">
        <v>167</v>
      </c>
      <c r="D294" s="6"/>
      <c r="E294" s="7"/>
    </row>
    <row r="295" spans="1:5" ht="16.5" x14ac:dyDescent="0.3">
      <c r="A295" s="6">
        <v>147505</v>
      </c>
      <c r="B295" s="6" t="s">
        <v>73</v>
      </c>
      <c r="C295" s="6" t="s">
        <v>79</v>
      </c>
      <c r="D295" s="6"/>
      <c r="E295" s="7"/>
    </row>
    <row r="296" spans="1:5" ht="16.5" x14ac:dyDescent="0.3">
      <c r="A296" s="6">
        <v>147510</v>
      </c>
      <c r="B296" s="6" t="s">
        <v>73</v>
      </c>
      <c r="C296" s="6" t="s">
        <v>80</v>
      </c>
      <c r="D296" s="6"/>
      <c r="E296" s="7"/>
    </row>
    <row r="297" spans="1:5" ht="16.5" x14ac:dyDescent="0.3">
      <c r="A297" s="6">
        <v>147515</v>
      </c>
      <c r="B297" s="6" t="s">
        <v>73</v>
      </c>
      <c r="C297" s="6" t="s">
        <v>81</v>
      </c>
      <c r="D297" s="6"/>
      <c r="E297" s="7"/>
    </row>
    <row r="298" spans="1:5" ht="16.5" x14ac:dyDescent="0.3">
      <c r="A298" s="6">
        <v>147520</v>
      </c>
      <c r="B298" s="6" t="s">
        <v>73</v>
      </c>
      <c r="C298" s="6" t="s">
        <v>82</v>
      </c>
      <c r="D298" s="6"/>
      <c r="E298" s="7"/>
    </row>
    <row r="299" spans="1:5" ht="16.5" x14ac:dyDescent="0.3">
      <c r="A299" s="6">
        <v>147525</v>
      </c>
      <c r="B299" s="6" t="s">
        <v>73</v>
      </c>
      <c r="C299" s="6" t="s">
        <v>83</v>
      </c>
      <c r="D299" s="6" t="s">
        <v>67</v>
      </c>
      <c r="E299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C92FA-CB0E-4AC4-9BB6-B279516ABBBB}">
  <dimension ref="A3:E39"/>
  <sheetViews>
    <sheetView tabSelected="1" topLeftCell="A7" workbookViewId="0">
      <selection activeCell="E16" sqref="E16"/>
    </sheetView>
  </sheetViews>
  <sheetFormatPr baseColWidth="10" defaultColWidth="11.5703125" defaultRowHeight="12.75" x14ac:dyDescent="0.2"/>
  <cols>
    <col min="1" max="1" width="18" style="35" bestFit="1" customWidth="1"/>
    <col min="2" max="2" width="18.7109375" style="35" bestFit="1" customWidth="1"/>
    <col min="3" max="3" width="11" style="35" bestFit="1" customWidth="1"/>
    <col min="4" max="4" width="12.28515625" style="35" bestFit="1" customWidth="1"/>
    <col min="5" max="5" width="10.28515625" style="35" bestFit="1" customWidth="1"/>
    <col min="6" max="16384" width="11.5703125" style="35"/>
  </cols>
  <sheetData>
    <row r="3" spans="1:5" s="30" customFormat="1" x14ac:dyDescent="0.2">
      <c r="A3" s="29" t="s">
        <v>182</v>
      </c>
      <c r="B3" s="30" t="s">
        <v>183</v>
      </c>
      <c r="C3" s="30" t="s">
        <v>184</v>
      </c>
      <c r="D3" s="30" t="s">
        <v>185</v>
      </c>
      <c r="E3" s="30" t="s">
        <v>186</v>
      </c>
    </row>
    <row r="4" spans="1:5" x14ac:dyDescent="0.2">
      <c r="A4" s="31" t="s">
        <v>172</v>
      </c>
      <c r="B4" s="32">
        <v>290</v>
      </c>
      <c r="C4" s="33">
        <v>0.38208168642951251</v>
      </c>
      <c r="D4" s="34">
        <v>311006837</v>
      </c>
      <c r="E4" s="33">
        <v>6.341579558543646E-2</v>
      </c>
    </row>
    <row r="5" spans="1:5" x14ac:dyDescent="0.2">
      <c r="A5" s="31" t="s">
        <v>173</v>
      </c>
      <c r="B5" s="32">
        <v>190</v>
      </c>
      <c r="C5" s="33">
        <v>0.25032938076416339</v>
      </c>
      <c r="D5" s="34">
        <v>717473792</v>
      </c>
      <c r="E5" s="33">
        <v>0.14629637010642296</v>
      </c>
    </row>
    <row r="6" spans="1:5" x14ac:dyDescent="0.2">
      <c r="A6" s="31" t="s">
        <v>174</v>
      </c>
      <c r="B6" s="32">
        <v>141</v>
      </c>
      <c r="C6" s="33">
        <v>0.1857707509881423</v>
      </c>
      <c r="D6" s="34">
        <v>1003674845</v>
      </c>
      <c r="E6" s="33">
        <v>0.2046541465735193</v>
      </c>
    </row>
    <row r="7" spans="1:5" x14ac:dyDescent="0.2">
      <c r="A7" s="31" t="s">
        <v>175</v>
      </c>
      <c r="B7" s="32">
        <v>57</v>
      </c>
      <c r="C7" s="33">
        <v>7.5098814229249009E-2</v>
      </c>
      <c r="D7" s="34">
        <v>715809007.13999999</v>
      </c>
      <c r="E7" s="33">
        <v>0.14595691243599401</v>
      </c>
    </row>
    <row r="8" spans="1:5" x14ac:dyDescent="0.2">
      <c r="A8" s="31" t="s">
        <v>176</v>
      </c>
      <c r="B8" s="32">
        <v>41</v>
      </c>
      <c r="C8" s="33">
        <v>5.4018445322793152E-2</v>
      </c>
      <c r="D8" s="34">
        <v>724300246</v>
      </c>
      <c r="E8" s="33">
        <v>0.14768831703470667</v>
      </c>
    </row>
    <row r="9" spans="1:5" x14ac:dyDescent="0.2">
      <c r="A9" s="31" t="s">
        <v>178</v>
      </c>
      <c r="B9" s="32">
        <v>36</v>
      </c>
      <c r="C9" s="33">
        <v>4.7430830039525688E-2</v>
      </c>
      <c r="D9" s="34">
        <v>1032564927</v>
      </c>
      <c r="E9" s="33">
        <v>0.21054497377278919</v>
      </c>
    </row>
    <row r="10" spans="1:5" x14ac:dyDescent="0.2">
      <c r="A10" s="31" t="s">
        <v>177</v>
      </c>
      <c r="B10" s="32">
        <v>4</v>
      </c>
      <c r="C10" s="33">
        <v>5.270092226613966E-3</v>
      </c>
      <c r="D10" s="34">
        <v>399419108</v>
      </c>
      <c r="E10" s="33">
        <v>8.1443484491131521E-2</v>
      </c>
    </row>
    <row r="11" spans="1:5" x14ac:dyDescent="0.2">
      <c r="A11" s="31" t="s">
        <v>170</v>
      </c>
      <c r="B11" s="32">
        <v>759</v>
      </c>
      <c r="C11" s="33">
        <v>1</v>
      </c>
      <c r="D11" s="34">
        <v>4904248762.1399994</v>
      </c>
      <c r="E11" s="33">
        <v>1</v>
      </c>
    </row>
    <row r="15" spans="1:5" ht="15" x14ac:dyDescent="0.25">
      <c r="A15" s="36" t="s">
        <v>185</v>
      </c>
      <c r="B15" s="36" t="s">
        <v>169</v>
      </c>
      <c r="E15"/>
    </row>
    <row r="16" spans="1:5" x14ac:dyDescent="0.2">
      <c r="A16" s="29" t="s">
        <v>182</v>
      </c>
      <c r="B16" s="30" t="s">
        <v>188</v>
      </c>
      <c r="C16" s="30" t="s">
        <v>187</v>
      </c>
      <c r="D16" s="30" t="s">
        <v>170</v>
      </c>
      <c r="E16" s="38" t="s">
        <v>187</v>
      </c>
    </row>
    <row r="17" spans="1:5" ht="15" x14ac:dyDescent="0.25">
      <c r="A17" s="30" t="s">
        <v>172</v>
      </c>
      <c r="B17" s="37">
        <v>288248200</v>
      </c>
      <c r="C17" s="37">
        <v>22758637</v>
      </c>
      <c r="D17" s="37">
        <v>311006837</v>
      </c>
      <c r="E17" s="39">
        <f>C17/$D$24</f>
        <v>4.6405959615452149E-3</v>
      </c>
    </row>
    <row r="18" spans="1:5" ht="15" x14ac:dyDescent="0.25">
      <c r="A18" s="30" t="s">
        <v>173</v>
      </c>
      <c r="B18" s="37">
        <v>689878621</v>
      </c>
      <c r="C18" s="37">
        <v>27595171</v>
      </c>
      <c r="D18" s="37">
        <v>717473792</v>
      </c>
      <c r="E18" s="39">
        <f t="shared" ref="E18:E24" si="0">C18/$D$24</f>
        <v>5.6267885946223242E-3</v>
      </c>
    </row>
    <row r="19" spans="1:5" ht="15" x14ac:dyDescent="0.25">
      <c r="A19" s="30" t="s">
        <v>174</v>
      </c>
      <c r="B19" s="37">
        <v>977529517</v>
      </c>
      <c r="C19" s="37">
        <v>26145328</v>
      </c>
      <c r="D19" s="37">
        <v>1003674845</v>
      </c>
      <c r="E19" s="39">
        <f t="shared" si="0"/>
        <v>5.331158607172962E-3</v>
      </c>
    </row>
    <row r="20" spans="1:5" ht="15" x14ac:dyDescent="0.25">
      <c r="A20" s="30" t="s">
        <v>175</v>
      </c>
      <c r="B20" s="37">
        <v>704367584.13999999</v>
      </c>
      <c r="C20" s="37">
        <v>11441423</v>
      </c>
      <c r="D20" s="37">
        <v>715809007.13999999</v>
      </c>
      <c r="E20" s="39">
        <f t="shared" si="0"/>
        <v>2.3329613881591651E-3</v>
      </c>
    </row>
    <row r="21" spans="1:5" ht="15" x14ac:dyDescent="0.25">
      <c r="A21" s="30" t="s">
        <v>176</v>
      </c>
      <c r="B21" s="37">
        <v>706060633</v>
      </c>
      <c r="C21" s="37">
        <v>18239613</v>
      </c>
      <c r="D21" s="37">
        <v>724300246</v>
      </c>
      <c r="E21" s="39">
        <f t="shared" si="0"/>
        <v>3.7191451503860973E-3</v>
      </c>
    </row>
    <row r="22" spans="1:5" ht="15" x14ac:dyDescent="0.25">
      <c r="A22" s="30" t="s">
        <v>178</v>
      </c>
      <c r="B22" s="37">
        <v>911112920</v>
      </c>
      <c r="C22" s="37">
        <v>121452007</v>
      </c>
      <c r="D22" s="37">
        <v>1032564927</v>
      </c>
      <c r="E22" s="39">
        <f t="shared" si="0"/>
        <v>2.476465058982931E-2</v>
      </c>
    </row>
    <row r="23" spans="1:5" ht="15" x14ac:dyDescent="0.25">
      <c r="A23" s="30" t="s">
        <v>177</v>
      </c>
      <c r="B23" s="37">
        <v>284248666</v>
      </c>
      <c r="C23" s="37">
        <v>115170442</v>
      </c>
      <c r="D23" s="37">
        <v>399419108</v>
      </c>
      <c r="E23" s="39">
        <f t="shared" si="0"/>
        <v>2.3483809159334866E-2</v>
      </c>
    </row>
    <row r="24" spans="1:5" ht="15" x14ac:dyDescent="0.25">
      <c r="A24" s="30" t="s">
        <v>170</v>
      </c>
      <c r="B24" s="37">
        <v>4561446141.1399994</v>
      </c>
      <c r="C24" s="37">
        <v>342802621</v>
      </c>
      <c r="D24" s="37">
        <v>4904248762.1399994</v>
      </c>
      <c r="E24" s="39">
        <f t="shared" si="0"/>
        <v>6.9899109451049934E-2</v>
      </c>
    </row>
    <row r="25" spans="1:5" ht="15" x14ac:dyDescent="0.25">
      <c r="A25" s="30"/>
      <c r="B25" s="37"/>
      <c r="C25" s="37"/>
      <c r="D25" s="37"/>
      <c r="E25" s="39"/>
    </row>
    <row r="26" spans="1:5" ht="15" x14ac:dyDescent="0.25">
      <c r="A26" s="30"/>
      <c r="B26" s="37"/>
      <c r="C26" s="37"/>
      <c r="D26" s="37"/>
      <c r="E26" s="39"/>
    </row>
    <row r="27" spans="1:5" ht="15" x14ac:dyDescent="0.25">
      <c r="A27" s="30"/>
      <c r="B27" s="37"/>
      <c r="C27" s="37"/>
      <c r="D27" s="37"/>
      <c r="E27" s="39"/>
    </row>
    <row r="28" spans="1:5" x14ac:dyDescent="0.2">
      <c r="A28" s="36" t="s">
        <v>189</v>
      </c>
      <c r="B28" s="35" t="s">
        <v>190</v>
      </c>
    </row>
    <row r="30" spans="1:5" ht="15" x14ac:dyDescent="0.25">
      <c r="A30" s="36" t="s">
        <v>191</v>
      </c>
      <c r="B30" s="35" t="s">
        <v>192</v>
      </c>
      <c r="C30" s="30" t="s">
        <v>185</v>
      </c>
      <c r="D30"/>
    </row>
    <row r="31" spans="1:5" ht="15" x14ac:dyDescent="0.25">
      <c r="A31" s="31" t="s">
        <v>59</v>
      </c>
      <c r="B31" s="42">
        <v>12</v>
      </c>
      <c r="C31" s="37">
        <v>128980064</v>
      </c>
      <c r="D31"/>
      <c r="E31" s="36"/>
    </row>
    <row r="32" spans="1:5" ht="15" x14ac:dyDescent="0.25">
      <c r="A32" s="31" t="s">
        <v>56</v>
      </c>
      <c r="B32" s="42">
        <v>1</v>
      </c>
      <c r="C32" s="37">
        <v>1331529</v>
      </c>
      <c r="D32"/>
    </row>
    <row r="33" spans="1:5" ht="15" x14ac:dyDescent="0.25">
      <c r="A33" s="31" t="s">
        <v>62</v>
      </c>
      <c r="B33" s="42">
        <v>4</v>
      </c>
      <c r="C33" s="37">
        <v>62418012</v>
      </c>
      <c r="D33"/>
    </row>
    <row r="34" spans="1:5" ht="15" x14ac:dyDescent="0.25">
      <c r="A34" s="31" t="s">
        <v>60</v>
      </c>
      <c r="B34" s="42">
        <v>1</v>
      </c>
      <c r="C34" s="37">
        <v>115170442</v>
      </c>
      <c r="D34"/>
    </row>
    <row r="35" spans="1:5" ht="15" x14ac:dyDescent="0.25">
      <c r="A35" s="30" t="s">
        <v>170</v>
      </c>
      <c r="B35" s="42">
        <v>18</v>
      </c>
      <c r="C35" s="37">
        <v>307900047</v>
      </c>
      <c r="D35"/>
    </row>
    <row r="36" spans="1:5" ht="15" x14ac:dyDescent="0.25">
      <c r="A36"/>
      <c r="B36"/>
      <c r="C36"/>
      <c r="D36"/>
    </row>
    <row r="37" spans="1:5" ht="15" x14ac:dyDescent="0.25">
      <c r="A37"/>
      <c r="B37"/>
      <c r="C37"/>
      <c r="D37"/>
    </row>
    <row r="38" spans="1:5" ht="15" x14ac:dyDescent="0.25">
      <c r="A38"/>
      <c r="B38"/>
      <c r="C38"/>
      <c r="D38"/>
    </row>
    <row r="39" spans="1:5" x14ac:dyDescent="0.2">
      <c r="E39" s="35">
        <f>51-39</f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761"/>
  <sheetViews>
    <sheetView topLeftCell="AY1" zoomScaleNormal="100" workbookViewId="0">
      <selection activeCell="BI1" sqref="BI1:BI2"/>
    </sheetView>
  </sheetViews>
  <sheetFormatPr baseColWidth="10" defaultRowHeight="15" x14ac:dyDescent="0.25"/>
  <cols>
    <col min="1" max="1" width="9.5703125" customWidth="1"/>
    <col min="2" max="2" width="13" bestFit="1" customWidth="1"/>
    <col min="3" max="3" width="14.42578125" style="17" bestFit="1" customWidth="1"/>
    <col min="4" max="4" width="21.7109375" bestFit="1" customWidth="1"/>
    <col min="5" max="5" width="10.28515625" bestFit="1" customWidth="1"/>
    <col min="6" max="6" width="21.28515625" style="23" bestFit="1" customWidth="1"/>
    <col min="7" max="7" width="16.7109375" style="23" bestFit="1" customWidth="1"/>
    <col min="8" max="8" width="10.140625" bestFit="1" customWidth="1"/>
    <col min="9" max="9" width="9.7109375" bestFit="1" customWidth="1"/>
    <col min="10" max="10" width="11.140625" bestFit="1" customWidth="1"/>
    <col min="11" max="11" width="12.140625" bestFit="1" customWidth="1"/>
    <col min="12" max="12" width="10.140625" bestFit="1" customWidth="1"/>
    <col min="13" max="13" width="17" style="25" bestFit="1" customWidth="1"/>
    <col min="14" max="14" width="17.28515625" style="25" bestFit="1" customWidth="1"/>
    <col min="15" max="15" width="13.7109375" style="27" bestFit="1" customWidth="1"/>
    <col min="16" max="16" width="13.42578125" style="27" bestFit="1" customWidth="1"/>
    <col min="17" max="17" width="13.7109375" style="27" bestFit="1" customWidth="1"/>
    <col min="18" max="18" width="13.28515625" style="27" bestFit="1" customWidth="1"/>
    <col min="19" max="19" width="11" bestFit="1" customWidth="1"/>
    <col min="20" max="20" width="10" bestFit="1" customWidth="1"/>
    <col min="21" max="21" width="11.7109375" bestFit="1" customWidth="1"/>
    <col min="22" max="22" width="13.7109375" style="27" bestFit="1" customWidth="1"/>
    <col min="23" max="23" width="14.7109375" style="27" bestFit="1" customWidth="1"/>
    <col min="24" max="24" width="12.7109375" style="27" bestFit="1" customWidth="1"/>
    <col min="25" max="26" width="15.5703125" bestFit="1" customWidth="1"/>
    <col min="27" max="27" width="21.28515625" style="23" bestFit="1" customWidth="1"/>
    <col min="28" max="28" width="12" bestFit="1" customWidth="1"/>
    <col min="29" max="29" width="13.140625" bestFit="1" customWidth="1"/>
    <col min="30" max="30" width="10.28515625" bestFit="1" customWidth="1"/>
    <col min="31" max="31" width="12.5703125" bestFit="1" customWidth="1"/>
    <col min="32" max="32" width="12.7109375" style="27" bestFit="1" customWidth="1"/>
    <col min="33" max="33" width="12" bestFit="1" customWidth="1"/>
    <col min="34" max="34" width="3.7109375" bestFit="1" customWidth="1"/>
    <col min="35" max="35" width="10" bestFit="1" customWidth="1"/>
    <col min="36" max="36" width="18.42578125" bestFit="1" customWidth="1"/>
    <col min="37" max="37" width="18.5703125" bestFit="1" customWidth="1"/>
    <col min="38" max="38" width="8.140625" bestFit="1" customWidth="1"/>
    <col min="39" max="39" width="11.28515625" bestFit="1" customWidth="1"/>
    <col min="40" max="40" width="8.140625" bestFit="1" customWidth="1"/>
    <col min="41" max="42" width="21.28515625" style="40" bestFit="1" customWidth="1"/>
    <col min="43" max="43" width="14.28515625" style="27" bestFit="1" customWidth="1"/>
    <col min="44" max="44" width="16.28515625" bestFit="1" customWidth="1"/>
    <col min="45" max="45" width="18" bestFit="1" customWidth="1"/>
    <col min="46" max="46" width="12.5703125" bestFit="1" customWidth="1"/>
    <col min="47" max="47" width="11" bestFit="1" customWidth="1"/>
    <col min="48" max="48" width="32.7109375" bestFit="1" customWidth="1"/>
    <col min="49" max="49" width="15.85546875" bestFit="1" customWidth="1"/>
    <col min="50" max="50" width="15.42578125" bestFit="1" customWidth="1"/>
    <col min="51" max="51" width="17" bestFit="1" customWidth="1"/>
    <col min="52" max="52" width="20.7109375" bestFit="1" customWidth="1"/>
    <col min="53" max="53" width="12.5703125" bestFit="1" customWidth="1"/>
    <col min="54" max="54" width="16.5703125" bestFit="1" customWidth="1"/>
    <col min="55" max="55" width="16.28515625" bestFit="1" customWidth="1"/>
    <col min="56" max="56" width="15.85546875" bestFit="1" customWidth="1"/>
    <col min="60" max="60" width="20.85546875" bestFit="1" customWidth="1"/>
  </cols>
  <sheetData>
    <row r="1" spans="1:62" x14ac:dyDescent="0.25">
      <c r="BF1" s="16" t="e">
        <f>VLOOKUP(C1,'Cta Contable'!A:E,5,FALSE)</f>
        <v>#N/A</v>
      </c>
      <c r="BG1" s="16" t="e">
        <f>VLOOKUP(C1,'Cta Contable'!A:D,4,FALSE)</f>
        <v>#N/A</v>
      </c>
      <c r="BH1" t="e">
        <f>VLOOKUP(Q1,Lista!A:B,2,TRUE)</f>
        <v>#N/A</v>
      </c>
      <c r="BI1" s="16" t="e">
        <f t="shared" ref="BI1" si="0">IF(BF1&lt;&gt;"A","Mora","Al día")</f>
        <v>#N/A</v>
      </c>
      <c r="BJ1" t="str">
        <f>IF(AND(AO1&lt;&gt;"",AP1&lt;&gt;"A"),"Reestructurado","-")</f>
        <v>-</v>
      </c>
    </row>
    <row r="2" spans="1:62" x14ac:dyDescent="0.25">
      <c r="A2" s="1" t="s">
        <v>0</v>
      </c>
      <c r="B2" s="1" t="s">
        <v>1</v>
      </c>
      <c r="C2" s="18" t="s">
        <v>2</v>
      </c>
      <c r="D2" s="1" t="s">
        <v>3</v>
      </c>
      <c r="E2" s="1" t="s">
        <v>4</v>
      </c>
      <c r="F2" s="24" t="s">
        <v>5</v>
      </c>
      <c r="G2" s="24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6" t="s">
        <v>12</v>
      </c>
      <c r="N2" s="26" t="s">
        <v>13</v>
      </c>
      <c r="O2" s="28" t="s">
        <v>14</v>
      </c>
      <c r="P2" s="28" t="s">
        <v>15</v>
      </c>
      <c r="Q2" s="28" t="s">
        <v>16</v>
      </c>
      <c r="R2" s="28" t="s">
        <v>17</v>
      </c>
      <c r="S2" s="1" t="s">
        <v>18</v>
      </c>
      <c r="T2" s="1" t="s">
        <v>19</v>
      </c>
      <c r="U2" s="1" t="s">
        <v>20</v>
      </c>
      <c r="V2" s="28" t="s">
        <v>21</v>
      </c>
      <c r="W2" s="28" t="s">
        <v>22</v>
      </c>
      <c r="X2" s="28" t="s">
        <v>23</v>
      </c>
      <c r="Y2" s="1" t="s">
        <v>24</v>
      </c>
      <c r="Z2" s="1" t="s">
        <v>25</v>
      </c>
      <c r="AA2" s="24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28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41" t="s">
        <v>40</v>
      </c>
      <c r="AP2" s="41" t="s">
        <v>41</v>
      </c>
      <c r="AQ2" s="28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2" t="s">
        <v>66</v>
      </c>
      <c r="BF2" s="2" t="s">
        <v>168</v>
      </c>
      <c r="BG2" s="2" t="s">
        <v>181</v>
      </c>
      <c r="BH2" s="2" t="s">
        <v>180</v>
      </c>
      <c r="BI2" s="2" t="s">
        <v>187</v>
      </c>
      <c r="BJ2" s="2" t="s">
        <v>189</v>
      </c>
    </row>
    <row r="3" spans="1:62" x14ac:dyDescent="0.25">
      <c r="A3" t="s">
        <v>56</v>
      </c>
      <c r="B3" t="s">
        <v>171</v>
      </c>
      <c r="C3" s="17">
        <v>144205</v>
      </c>
      <c r="D3">
        <v>4</v>
      </c>
      <c r="E3">
        <v>19593</v>
      </c>
      <c r="F3" s="23">
        <v>43798</v>
      </c>
      <c r="G3" s="23">
        <v>44757</v>
      </c>
      <c r="H3">
        <v>0</v>
      </c>
      <c r="I3">
        <v>1</v>
      </c>
      <c r="J3">
        <v>15</v>
      </c>
      <c r="K3">
        <v>30</v>
      </c>
      <c r="L3">
        <v>2</v>
      </c>
      <c r="M3" s="25">
        <v>20.88</v>
      </c>
      <c r="N3" s="25">
        <v>22.998778999999999</v>
      </c>
      <c r="O3" s="27">
        <v>5000000</v>
      </c>
      <c r="P3" s="27">
        <v>210048</v>
      </c>
      <c r="Q3" s="27">
        <v>2905531</v>
      </c>
      <c r="R3" s="27">
        <v>25275</v>
      </c>
      <c r="S3">
        <v>0</v>
      </c>
      <c r="T3">
        <v>0</v>
      </c>
      <c r="V3" s="27">
        <v>0</v>
      </c>
      <c r="W3" s="27">
        <v>0</v>
      </c>
      <c r="X3" s="27">
        <v>0</v>
      </c>
      <c r="AA3" s="23">
        <v>44270</v>
      </c>
      <c r="AB3">
        <v>1</v>
      </c>
      <c r="AC3" t="s">
        <v>57</v>
      </c>
      <c r="AD3">
        <v>1</v>
      </c>
      <c r="AE3">
        <v>30</v>
      </c>
      <c r="AF3" s="27">
        <v>0</v>
      </c>
      <c r="AM3">
        <v>1</v>
      </c>
      <c r="AN3">
        <v>1</v>
      </c>
      <c r="AQ3" s="27">
        <v>958000</v>
      </c>
      <c r="AR3" t="s">
        <v>58</v>
      </c>
      <c r="AS3">
        <v>0</v>
      </c>
      <c r="AT3">
        <v>0</v>
      </c>
      <c r="AW3">
        <v>5</v>
      </c>
      <c r="BB3">
        <v>1</v>
      </c>
      <c r="BC3">
        <v>7</v>
      </c>
      <c r="BD3">
        <v>2</v>
      </c>
      <c r="BE3" s="3">
        <v>44286</v>
      </c>
      <c r="BF3" s="16" t="str">
        <f>VLOOKUP(C3,'Cta Contable'!A:E,5,FALSE)</f>
        <v>A</v>
      </c>
      <c r="BG3" s="16" t="str">
        <f>VLOOKUP(C3,'Cta Contable'!A:D,4,FALSE)</f>
        <v>Consumo</v>
      </c>
      <c r="BH3" t="str">
        <f>VLOOKUP(Q3,Lista!A:B,2,TRUE)</f>
        <v>2.500.001 - 5.000.000</v>
      </c>
      <c r="BI3" s="16" t="str">
        <f>IF(BF3&lt;&gt;"A","Mora","Al día")</f>
        <v>Al día</v>
      </c>
      <c r="BJ3" t="str">
        <f t="shared" ref="BJ3:BJ66" si="1">IF(AND(AO3&lt;&gt;"",AP3&lt;&gt;"A"),"Reestructurado","-")</f>
        <v>-</v>
      </c>
    </row>
    <row r="4" spans="1:62" x14ac:dyDescent="0.25">
      <c r="A4" t="s">
        <v>56</v>
      </c>
      <c r="B4" t="s">
        <v>171</v>
      </c>
      <c r="C4" s="17">
        <v>144205</v>
      </c>
      <c r="D4">
        <v>4</v>
      </c>
      <c r="E4">
        <v>17983</v>
      </c>
      <c r="F4" s="23">
        <v>44013</v>
      </c>
      <c r="G4" s="23">
        <v>44509</v>
      </c>
      <c r="H4">
        <v>21</v>
      </c>
      <c r="I4">
        <v>1</v>
      </c>
      <c r="J4">
        <v>7</v>
      </c>
      <c r="K4">
        <v>30</v>
      </c>
      <c r="L4">
        <v>2</v>
      </c>
      <c r="M4" s="25">
        <v>20.92</v>
      </c>
      <c r="N4" s="25">
        <v>23.047146000000001</v>
      </c>
      <c r="O4" s="27">
        <v>2985655</v>
      </c>
      <c r="P4" s="27">
        <v>215448</v>
      </c>
      <c r="Q4" s="27">
        <v>1605028</v>
      </c>
      <c r="R4" s="27">
        <v>19503</v>
      </c>
      <c r="S4">
        <v>0</v>
      </c>
      <c r="T4">
        <v>0</v>
      </c>
      <c r="V4" s="27">
        <v>0</v>
      </c>
      <c r="W4" s="27">
        <v>0</v>
      </c>
      <c r="X4" s="27">
        <v>0</v>
      </c>
      <c r="AA4" s="23">
        <v>44279</v>
      </c>
      <c r="AB4">
        <v>1</v>
      </c>
      <c r="AC4" t="s">
        <v>57</v>
      </c>
      <c r="AD4">
        <v>1</v>
      </c>
      <c r="AE4">
        <v>30</v>
      </c>
      <c r="AF4" s="27">
        <v>9163</v>
      </c>
      <c r="AM4">
        <v>1</v>
      </c>
      <c r="AN4">
        <v>1</v>
      </c>
      <c r="AQ4" s="27">
        <v>303000</v>
      </c>
      <c r="AR4" t="s">
        <v>58</v>
      </c>
      <c r="AS4">
        <v>0</v>
      </c>
      <c r="AT4">
        <v>0</v>
      </c>
      <c r="AW4">
        <v>1</v>
      </c>
      <c r="AX4">
        <v>2</v>
      </c>
      <c r="AY4">
        <v>44013</v>
      </c>
      <c r="AZ4" t="s">
        <v>59</v>
      </c>
      <c r="BB4">
        <v>1</v>
      </c>
      <c r="BC4">
        <v>7</v>
      </c>
      <c r="BD4">
        <v>2</v>
      </c>
      <c r="BE4" s="3">
        <v>44286</v>
      </c>
      <c r="BF4" s="16" t="str">
        <f>VLOOKUP(C4,'Cta Contable'!A:E,5,FALSE)</f>
        <v>A</v>
      </c>
      <c r="BG4" s="16" t="str">
        <f>VLOOKUP(C4,'Cta Contable'!A:D,4,FALSE)</f>
        <v>Consumo</v>
      </c>
      <c r="BH4" t="str">
        <f>VLOOKUP(Q4,Lista!A:B,2,TRUE)</f>
        <v>1- 2.500.000</v>
      </c>
      <c r="BI4" s="16" t="str">
        <f t="shared" ref="BI4:BI67" si="2">IF(BF4&lt;&gt;"A","Mora","Al día")</f>
        <v>Al día</v>
      </c>
      <c r="BJ4" t="str">
        <f t="shared" si="1"/>
        <v>-</v>
      </c>
    </row>
    <row r="5" spans="1:62" x14ac:dyDescent="0.25">
      <c r="A5" t="s">
        <v>56</v>
      </c>
      <c r="B5" t="s">
        <v>171</v>
      </c>
      <c r="C5" s="17">
        <v>144205</v>
      </c>
      <c r="D5">
        <v>4</v>
      </c>
      <c r="E5">
        <v>20217</v>
      </c>
      <c r="F5" s="23">
        <v>43994</v>
      </c>
      <c r="G5" s="23">
        <v>44910</v>
      </c>
      <c r="H5">
        <v>0</v>
      </c>
      <c r="I5">
        <v>1</v>
      </c>
      <c r="J5">
        <v>11</v>
      </c>
      <c r="K5">
        <v>30</v>
      </c>
      <c r="L5">
        <v>2</v>
      </c>
      <c r="M5" s="25">
        <v>23.42</v>
      </c>
      <c r="N5" s="25">
        <v>26.104899</v>
      </c>
      <c r="O5" s="27">
        <v>5000000</v>
      </c>
      <c r="P5" s="27">
        <v>221769</v>
      </c>
      <c r="Q5" s="27">
        <v>3389668</v>
      </c>
      <c r="R5" s="27">
        <v>33075</v>
      </c>
      <c r="S5">
        <v>0</v>
      </c>
      <c r="T5">
        <v>0</v>
      </c>
      <c r="V5" s="27">
        <v>0</v>
      </c>
      <c r="W5" s="27">
        <v>0</v>
      </c>
      <c r="X5" s="27">
        <v>0</v>
      </c>
      <c r="AA5" s="23">
        <v>44270</v>
      </c>
      <c r="AB5">
        <v>1</v>
      </c>
      <c r="AC5" t="s">
        <v>57</v>
      </c>
      <c r="AD5">
        <v>1</v>
      </c>
      <c r="AE5">
        <v>30</v>
      </c>
      <c r="AF5" s="27">
        <v>0</v>
      </c>
      <c r="AM5">
        <v>1</v>
      </c>
      <c r="AN5">
        <v>1</v>
      </c>
      <c r="AQ5" s="27">
        <v>1591000</v>
      </c>
      <c r="AR5" t="s">
        <v>58</v>
      </c>
      <c r="AS5">
        <v>0</v>
      </c>
      <c r="AT5">
        <v>0</v>
      </c>
      <c r="AW5">
        <v>5</v>
      </c>
      <c r="BB5">
        <v>1</v>
      </c>
      <c r="BC5">
        <v>7</v>
      </c>
      <c r="BD5">
        <v>2</v>
      </c>
      <c r="BE5" s="3">
        <v>44286</v>
      </c>
      <c r="BF5" s="16" t="str">
        <f>VLOOKUP(C5,'Cta Contable'!A:E,5,FALSE)</f>
        <v>A</v>
      </c>
      <c r="BG5" s="16" t="str">
        <f>VLOOKUP(C5,'Cta Contable'!A:D,4,FALSE)</f>
        <v>Consumo</v>
      </c>
      <c r="BH5" t="str">
        <f>VLOOKUP(Q5,Lista!A:B,2,TRUE)</f>
        <v>2.500.001 - 5.000.000</v>
      </c>
      <c r="BI5" s="16" t="str">
        <f t="shared" si="2"/>
        <v>Al día</v>
      </c>
      <c r="BJ5" t="str">
        <f t="shared" si="1"/>
        <v>-</v>
      </c>
    </row>
    <row r="6" spans="1:62" x14ac:dyDescent="0.25">
      <c r="A6" t="s">
        <v>56</v>
      </c>
      <c r="B6" t="s">
        <v>171</v>
      </c>
      <c r="C6" s="17">
        <v>144205</v>
      </c>
      <c r="D6">
        <v>4</v>
      </c>
      <c r="E6">
        <v>19640</v>
      </c>
      <c r="F6" s="23">
        <v>44013</v>
      </c>
      <c r="G6" s="23">
        <v>44842</v>
      </c>
      <c r="H6">
        <v>0</v>
      </c>
      <c r="I6">
        <v>1</v>
      </c>
      <c r="J6">
        <v>8</v>
      </c>
      <c r="K6">
        <v>30</v>
      </c>
      <c r="L6">
        <v>2</v>
      </c>
      <c r="M6" s="25">
        <v>20.95</v>
      </c>
      <c r="N6" s="25">
        <v>23.083431999999998</v>
      </c>
      <c r="O6" s="27">
        <v>4473720</v>
      </c>
      <c r="P6" s="27">
        <v>209218</v>
      </c>
      <c r="Q6" s="27">
        <v>3356715</v>
      </c>
      <c r="R6" s="27">
        <v>42966</v>
      </c>
      <c r="S6">
        <v>0</v>
      </c>
      <c r="T6">
        <v>0</v>
      </c>
      <c r="V6" s="27">
        <v>0</v>
      </c>
      <c r="W6" s="27">
        <v>0</v>
      </c>
      <c r="X6" s="27">
        <v>0</v>
      </c>
      <c r="AA6" s="23">
        <v>44263</v>
      </c>
      <c r="AB6">
        <v>1</v>
      </c>
      <c r="AC6" t="s">
        <v>57</v>
      </c>
      <c r="AD6">
        <v>1</v>
      </c>
      <c r="AE6">
        <v>30</v>
      </c>
      <c r="AF6" s="27">
        <v>0</v>
      </c>
      <c r="AM6">
        <v>1</v>
      </c>
      <c r="AN6">
        <v>1</v>
      </c>
      <c r="AQ6" s="27">
        <v>1383000</v>
      </c>
      <c r="AR6" t="s">
        <v>58</v>
      </c>
      <c r="AS6">
        <v>0</v>
      </c>
      <c r="AT6">
        <v>0</v>
      </c>
      <c r="AW6">
        <v>1</v>
      </c>
      <c r="AX6">
        <v>2</v>
      </c>
      <c r="AY6">
        <v>44013</v>
      </c>
      <c r="AZ6" t="s">
        <v>59</v>
      </c>
      <c r="BB6">
        <v>1</v>
      </c>
      <c r="BC6">
        <v>7</v>
      </c>
      <c r="BD6">
        <v>2</v>
      </c>
      <c r="BE6" s="3">
        <v>44286</v>
      </c>
      <c r="BF6" s="16" t="str">
        <f>VLOOKUP(C6,'Cta Contable'!A:E,5,FALSE)</f>
        <v>A</v>
      </c>
      <c r="BG6" s="16" t="str">
        <f>VLOOKUP(C6,'Cta Contable'!A:D,4,FALSE)</f>
        <v>Consumo</v>
      </c>
      <c r="BH6" t="str">
        <f>VLOOKUP(Q6,Lista!A:B,2,TRUE)</f>
        <v>2.500.001 - 5.000.000</v>
      </c>
      <c r="BI6" s="16" t="str">
        <f t="shared" si="2"/>
        <v>Al día</v>
      </c>
      <c r="BJ6" t="str">
        <f t="shared" si="1"/>
        <v>-</v>
      </c>
    </row>
    <row r="7" spans="1:62" x14ac:dyDescent="0.25">
      <c r="A7" t="s">
        <v>56</v>
      </c>
      <c r="B7" t="s">
        <v>171</v>
      </c>
      <c r="C7" s="17">
        <v>144205</v>
      </c>
      <c r="D7">
        <v>4</v>
      </c>
      <c r="E7">
        <v>20565</v>
      </c>
      <c r="F7" s="23">
        <v>44083</v>
      </c>
      <c r="G7" s="23">
        <v>45325</v>
      </c>
      <c r="H7">
        <v>0</v>
      </c>
      <c r="I7">
        <v>1</v>
      </c>
      <c r="J7">
        <v>7</v>
      </c>
      <c r="K7">
        <v>30</v>
      </c>
      <c r="L7">
        <v>2</v>
      </c>
      <c r="M7" s="25">
        <v>19.32</v>
      </c>
      <c r="N7" s="25">
        <v>21.126010999999998</v>
      </c>
      <c r="O7" s="27">
        <v>5000000</v>
      </c>
      <c r="P7" s="27">
        <v>170510</v>
      </c>
      <c r="Q7" s="27">
        <v>4241384</v>
      </c>
      <c r="R7" s="27">
        <v>0</v>
      </c>
      <c r="S7">
        <v>0</v>
      </c>
      <c r="T7">
        <v>0</v>
      </c>
      <c r="V7" s="27">
        <v>0</v>
      </c>
      <c r="W7" s="27">
        <v>0</v>
      </c>
      <c r="X7" s="27">
        <v>0</v>
      </c>
      <c r="AA7" s="23">
        <v>44286</v>
      </c>
      <c r="AB7">
        <v>1</v>
      </c>
      <c r="AC7" t="s">
        <v>57</v>
      </c>
      <c r="AD7">
        <v>1</v>
      </c>
      <c r="AE7">
        <v>30</v>
      </c>
      <c r="AF7" s="27">
        <v>0</v>
      </c>
      <c r="AM7">
        <v>1</v>
      </c>
      <c r="AN7">
        <v>1</v>
      </c>
      <c r="AQ7" s="27">
        <v>1606500</v>
      </c>
      <c r="AR7" t="s">
        <v>58</v>
      </c>
      <c r="AS7">
        <v>0</v>
      </c>
      <c r="AT7">
        <v>0</v>
      </c>
      <c r="AW7">
        <v>5</v>
      </c>
      <c r="BB7">
        <v>1</v>
      </c>
      <c r="BC7">
        <v>7</v>
      </c>
      <c r="BD7">
        <v>2</v>
      </c>
      <c r="BE7" s="3">
        <v>44286</v>
      </c>
      <c r="BF7" s="16" t="str">
        <f>VLOOKUP(C7,'Cta Contable'!A:E,5,FALSE)</f>
        <v>A</v>
      </c>
      <c r="BG7" s="16" t="str">
        <f>VLOOKUP(C7,'Cta Contable'!A:D,4,FALSE)</f>
        <v>Consumo</v>
      </c>
      <c r="BH7" t="str">
        <f>VLOOKUP(Q7,Lista!A:B,2,TRUE)</f>
        <v>2.500.001 - 5.000.000</v>
      </c>
      <c r="BI7" s="16" t="str">
        <f t="shared" si="2"/>
        <v>Al día</v>
      </c>
      <c r="BJ7" t="str">
        <f t="shared" si="1"/>
        <v>-</v>
      </c>
    </row>
    <row r="8" spans="1:62" x14ac:dyDescent="0.25">
      <c r="A8" t="s">
        <v>56</v>
      </c>
      <c r="B8" t="s">
        <v>171</v>
      </c>
      <c r="C8" s="17">
        <v>144205</v>
      </c>
      <c r="D8">
        <v>4</v>
      </c>
      <c r="E8">
        <v>18214</v>
      </c>
      <c r="F8" s="23">
        <v>44013</v>
      </c>
      <c r="G8" s="23">
        <v>44848</v>
      </c>
      <c r="H8">
        <v>0</v>
      </c>
      <c r="I8">
        <v>1</v>
      </c>
      <c r="J8">
        <v>8</v>
      </c>
      <c r="K8">
        <v>30</v>
      </c>
      <c r="L8">
        <v>2</v>
      </c>
      <c r="M8" s="25">
        <v>23.43</v>
      </c>
      <c r="N8" s="25">
        <v>26.117269</v>
      </c>
      <c r="O8" s="27">
        <v>7593026</v>
      </c>
      <c r="P8" s="27">
        <v>364508</v>
      </c>
      <c r="Q8" s="27">
        <v>5740035</v>
      </c>
      <c r="R8" s="27">
        <v>58333</v>
      </c>
      <c r="S8">
        <v>0</v>
      </c>
      <c r="T8">
        <v>0</v>
      </c>
      <c r="V8" s="27">
        <v>0</v>
      </c>
      <c r="W8" s="27">
        <v>0</v>
      </c>
      <c r="X8" s="27">
        <v>0</v>
      </c>
      <c r="AA8" s="23">
        <v>44284</v>
      </c>
      <c r="AB8">
        <v>1</v>
      </c>
      <c r="AC8" t="s">
        <v>57</v>
      </c>
      <c r="AD8">
        <v>1</v>
      </c>
      <c r="AE8">
        <v>30</v>
      </c>
      <c r="AF8" s="27">
        <v>0</v>
      </c>
      <c r="AM8">
        <v>1</v>
      </c>
      <c r="AN8">
        <v>1</v>
      </c>
      <c r="AQ8" s="27">
        <v>1103000</v>
      </c>
      <c r="AR8" t="s">
        <v>58</v>
      </c>
      <c r="AS8">
        <v>0</v>
      </c>
      <c r="AT8">
        <v>0</v>
      </c>
      <c r="AW8">
        <v>1</v>
      </c>
      <c r="AX8">
        <v>2</v>
      </c>
      <c r="AY8">
        <v>44013</v>
      </c>
      <c r="AZ8" t="s">
        <v>59</v>
      </c>
      <c r="BB8">
        <v>1</v>
      </c>
      <c r="BC8">
        <v>7</v>
      </c>
      <c r="BD8">
        <v>2</v>
      </c>
      <c r="BE8" s="3">
        <v>44286</v>
      </c>
      <c r="BF8" s="16" t="str">
        <f>VLOOKUP(C8,'Cta Contable'!A:E,5,FALSE)</f>
        <v>A</v>
      </c>
      <c r="BG8" s="16" t="str">
        <f>VLOOKUP(C8,'Cta Contable'!A:D,4,FALSE)</f>
        <v>Consumo</v>
      </c>
      <c r="BH8" t="str">
        <f>VLOOKUP(Q8,Lista!A:B,2,TRUE)</f>
        <v>5.000.001 - 10.000.000</v>
      </c>
      <c r="BI8" s="16" t="str">
        <f t="shared" si="2"/>
        <v>Al día</v>
      </c>
      <c r="BJ8" t="str">
        <f t="shared" si="1"/>
        <v>-</v>
      </c>
    </row>
    <row r="9" spans="1:62" x14ac:dyDescent="0.25">
      <c r="A9" t="s">
        <v>56</v>
      </c>
      <c r="B9" t="s">
        <v>171</v>
      </c>
      <c r="C9" s="17">
        <v>144205</v>
      </c>
      <c r="D9">
        <v>4</v>
      </c>
      <c r="E9">
        <v>19146</v>
      </c>
      <c r="F9" s="23">
        <v>43704</v>
      </c>
      <c r="G9" s="23">
        <v>44819</v>
      </c>
      <c r="H9">
        <v>0</v>
      </c>
      <c r="I9">
        <v>1</v>
      </c>
      <c r="J9">
        <v>18</v>
      </c>
      <c r="K9">
        <v>30</v>
      </c>
      <c r="L9">
        <v>2</v>
      </c>
      <c r="M9" s="25">
        <v>17.41</v>
      </c>
      <c r="N9" s="25">
        <v>18.868676000000001</v>
      </c>
      <c r="O9" s="27">
        <v>29900000</v>
      </c>
      <c r="P9" s="27">
        <v>1072128</v>
      </c>
      <c r="Q9" s="27">
        <v>16798707</v>
      </c>
      <c r="R9" s="27">
        <v>170604</v>
      </c>
      <c r="S9">
        <v>0</v>
      </c>
      <c r="T9">
        <v>0</v>
      </c>
      <c r="V9" s="27">
        <v>0</v>
      </c>
      <c r="W9" s="27">
        <v>0</v>
      </c>
      <c r="X9" s="27">
        <v>0</v>
      </c>
      <c r="AA9" s="23">
        <v>44264</v>
      </c>
      <c r="AB9">
        <v>1</v>
      </c>
      <c r="AC9" t="s">
        <v>57</v>
      </c>
      <c r="AD9">
        <v>1</v>
      </c>
      <c r="AE9">
        <v>30</v>
      </c>
      <c r="AF9" s="27">
        <v>0</v>
      </c>
      <c r="AM9">
        <v>1</v>
      </c>
      <c r="AN9">
        <v>1</v>
      </c>
      <c r="AQ9" s="27">
        <v>2572900</v>
      </c>
      <c r="AR9" t="s">
        <v>58</v>
      </c>
      <c r="AS9">
        <v>0</v>
      </c>
      <c r="AT9">
        <v>0</v>
      </c>
      <c r="AW9">
        <v>5</v>
      </c>
      <c r="BB9">
        <v>1</v>
      </c>
      <c r="BC9">
        <v>7</v>
      </c>
      <c r="BD9">
        <v>2</v>
      </c>
      <c r="BE9" s="3">
        <v>44286</v>
      </c>
      <c r="BF9" s="16" t="str">
        <f>VLOOKUP(C9,'Cta Contable'!A:E,5,FALSE)</f>
        <v>A</v>
      </c>
      <c r="BG9" s="16" t="str">
        <f>VLOOKUP(C9,'Cta Contable'!A:D,4,FALSE)</f>
        <v>Consumo</v>
      </c>
      <c r="BH9" t="str">
        <f>VLOOKUP(Q9,Lista!A:B,2,TRUE)</f>
        <v>15.000.001 - 20.000.000</v>
      </c>
      <c r="BI9" s="16" t="str">
        <f t="shared" si="2"/>
        <v>Al día</v>
      </c>
      <c r="BJ9" t="str">
        <f t="shared" si="1"/>
        <v>-</v>
      </c>
    </row>
    <row r="10" spans="1:62" x14ac:dyDescent="0.25">
      <c r="A10" t="s">
        <v>56</v>
      </c>
      <c r="B10" t="s">
        <v>171</v>
      </c>
      <c r="C10" s="17">
        <v>144205</v>
      </c>
      <c r="D10">
        <v>4</v>
      </c>
      <c r="E10">
        <v>18262</v>
      </c>
      <c r="F10" s="23">
        <v>44013</v>
      </c>
      <c r="G10" s="23">
        <v>44537</v>
      </c>
      <c r="H10">
        <v>0</v>
      </c>
      <c r="I10">
        <v>1</v>
      </c>
      <c r="J10">
        <v>8</v>
      </c>
      <c r="K10">
        <v>30</v>
      </c>
      <c r="L10">
        <v>2</v>
      </c>
      <c r="M10" s="25">
        <v>21.03</v>
      </c>
      <c r="N10" s="25">
        <v>23.180243999999998</v>
      </c>
      <c r="O10" s="27">
        <v>3289201</v>
      </c>
      <c r="P10" s="27">
        <v>225411</v>
      </c>
      <c r="Q10" s="27">
        <v>1861784</v>
      </c>
      <c r="R10" s="27">
        <v>25024</v>
      </c>
      <c r="S10">
        <v>0</v>
      </c>
      <c r="T10">
        <v>0</v>
      </c>
      <c r="V10" s="27">
        <v>0</v>
      </c>
      <c r="W10" s="27">
        <v>0</v>
      </c>
      <c r="X10" s="27">
        <v>0</v>
      </c>
      <c r="AA10" s="23">
        <v>44275</v>
      </c>
      <c r="AB10">
        <v>1</v>
      </c>
      <c r="AC10" t="s">
        <v>57</v>
      </c>
      <c r="AD10">
        <v>1</v>
      </c>
      <c r="AE10">
        <v>30</v>
      </c>
      <c r="AF10" s="27">
        <v>0</v>
      </c>
      <c r="AM10">
        <v>1</v>
      </c>
      <c r="AN10">
        <v>1</v>
      </c>
      <c r="AQ10" s="27">
        <v>1204000</v>
      </c>
      <c r="AR10" t="s">
        <v>58</v>
      </c>
      <c r="AS10">
        <v>0</v>
      </c>
      <c r="AT10">
        <v>0</v>
      </c>
      <c r="AW10">
        <v>1</v>
      </c>
      <c r="AX10">
        <v>2</v>
      </c>
      <c r="AY10">
        <v>44013</v>
      </c>
      <c r="AZ10" t="s">
        <v>59</v>
      </c>
      <c r="BB10">
        <v>1</v>
      </c>
      <c r="BC10">
        <v>7</v>
      </c>
      <c r="BD10">
        <v>2</v>
      </c>
      <c r="BE10" s="3">
        <v>44286</v>
      </c>
      <c r="BF10" s="16" t="str">
        <f>VLOOKUP(C10,'Cta Contable'!A:E,5,FALSE)</f>
        <v>A</v>
      </c>
      <c r="BG10" s="16" t="str">
        <f>VLOOKUP(C10,'Cta Contable'!A:D,4,FALSE)</f>
        <v>Consumo</v>
      </c>
      <c r="BH10" t="str">
        <f>VLOOKUP(Q10,Lista!A:B,2,TRUE)</f>
        <v>1- 2.500.000</v>
      </c>
      <c r="BI10" s="16" t="str">
        <f t="shared" si="2"/>
        <v>Al día</v>
      </c>
      <c r="BJ10" t="str">
        <f t="shared" si="1"/>
        <v>-</v>
      </c>
    </row>
    <row r="11" spans="1:62" x14ac:dyDescent="0.25">
      <c r="A11" t="s">
        <v>56</v>
      </c>
      <c r="B11" t="s">
        <v>171</v>
      </c>
      <c r="C11" s="17">
        <v>144205</v>
      </c>
      <c r="D11">
        <v>4</v>
      </c>
      <c r="E11">
        <v>15208</v>
      </c>
      <c r="F11" s="23">
        <v>42893</v>
      </c>
      <c r="G11" s="23">
        <v>44537</v>
      </c>
      <c r="H11">
        <v>23</v>
      </c>
      <c r="I11">
        <v>1</v>
      </c>
      <c r="J11">
        <v>44</v>
      </c>
      <c r="K11">
        <v>30</v>
      </c>
      <c r="L11">
        <v>2</v>
      </c>
      <c r="M11" s="25">
        <v>21.600000999999999</v>
      </c>
      <c r="N11" s="25">
        <v>23.872053999999999</v>
      </c>
      <c r="O11" s="27">
        <v>29900000</v>
      </c>
      <c r="P11" s="27">
        <v>870325</v>
      </c>
      <c r="Q11" s="27">
        <v>7900205</v>
      </c>
      <c r="R11" s="27">
        <v>238444</v>
      </c>
      <c r="S11">
        <v>0</v>
      </c>
      <c r="T11">
        <v>0</v>
      </c>
      <c r="V11" s="27">
        <v>0</v>
      </c>
      <c r="W11" s="27">
        <v>0</v>
      </c>
      <c r="X11" s="27">
        <v>0</v>
      </c>
      <c r="AA11" s="23">
        <v>44285</v>
      </c>
      <c r="AB11">
        <v>1</v>
      </c>
      <c r="AC11" t="s">
        <v>57</v>
      </c>
      <c r="AD11">
        <v>1</v>
      </c>
      <c r="AE11">
        <v>30</v>
      </c>
      <c r="AF11" s="27">
        <v>728115</v>
      </c>
      <c r="AM11">
        <v>1</v>
      </c>
      <c r="AN11">
        <v>1</v>
      </c>
      <c r="AQ11" s="27">
        <v>3036856</v>
      </c>
      <c r="AR11" t="s">
        <v>58</v>
      </c>
      <c r="AS11">
        <v>0</v>
      </c>
      <c r="AT11">
        <v>0</v>
      </c>
      <c r="AW11">
        <v>5</v>
      </c>
      <c r="BB11">
        <v>1</v>
      </c>
      <c r="BC11">
        <v>7</v>
      </c>
      <c r="BD11">
        <v>2</v>
      </c>
      <c r="BE11" s="3">
        <v>44286</v>
      </c>
      <c r="BF11" s="16" t="str">
        <f>VLOOKUP(C11,'Cta Contable'!A:E,5,FALSE)</f>
        <v>A</v>
      </c>
      <c r="BG11" s="16" t="str">
        <f>VLOOKUP(C11,'Cta Contable'!A:D,4,FALSE)</f>
        <v>Consumo</v>
      </c>
      <c r="BH11" t="str">
        <f>VLOOKUP(Q11,Lista!A:B,2,TRUE)</f>
        <v>5.000.001 - 10.000.000</v>
      </c>
      <c r="BI11" s="16" t="str">
        <f t="shared" si="2"/>
        <v>Al día</v>
      </c>
      <c r="BJ11" t="str">
        <f t="shared" si="1"/>
        <v>-</v>
      </c>
    </row>
    <row r="12" spans="1:62" x14ac:dyDescent="0.25">
      <c r="A12" t="s">
        <v>56</v>
      </c>
      <c r="B12" t="s">
        <v>171</v>
      </c>
      <c r="C12" s="17">
        <v>144205</v>
      </c>
      <c r="D12">
        <v>4</v>
      </c>
      <c r="E12">
        <v>19809</v>
      </c>
      <c r="F12" s="23">
        <v>44013</v>
      </c>
      <c r="G12" s="23">
        <v>44352</v>
      </c>
      <c r="H12">
        <v>25</v>
      </c>
      <c r="I12">
        <v>1</v>
      </c>
      <c r="J12">
        <v>7</v>
      </c>
      <c r="K12">
        <v>30</v>
      </c>
      <c r="L12">
        <v>2</v>
      </c>
      <c r="M12" s="25">
        <v>11.38</v>
      </c>
      <c r="N12" s="25">
        <v>11.992730999999999</v>
      </c>
      <c r="O12" s="27">
        <v>1092266</v>
      </c>
      <c r="P12" s="27">
        <v>105036</v>
      </c>
      <c r="Q12" s="27">
        <v>309711</v>
      </c>
      <c r="R12" s="27">
        <v>2573</v>
      </c>
      <c r="S12">
        <v>0</v>
      </c>
      <c r="T12">
        <v>0</v>
      </c>
      <c r="V12" s="27">
        <v>0</v>
      </c>
      <c r="W12" s="27">
        <v>0</v>
      </c>
      <c r="X12" s="27">
        <v>0</v>
      </c>
      <c r="AA12" s="23">
        <v>44259</v>
      </c>
      <c r="AB12">
        <v>1</v>
      </c>
      <c r="AC12" t="s">
        <v>57</v>
      </c>
      <c r="AD12">
        <v>1</v>
      </c>
      <c r="AE12">
        <v>30</v>
      </c>
      <c r="AF12" s="27">
        <v>486</v>
      </c>
      <c r="AM12">
        <v>1</v>
      </c>
      <c r="AN12">
        <v>1</v>
      </c>
      <c r="AQ12" s="27">
        <v>1783000</v>
      </c>
      <c r="AR12" t="s">
        <v>58</v>
      </c>
      <c r="AS12">
        <v>0</v>
      </c>
      <c r="AT12">
        <v>0</v>
      </c>
      <c r="AW12">
        <v>1</v>
      </c>
      <c r="AX12">
        <v>2</v>
      </c>
      <c r="AY12">
        <v>44013</v>
      </c>
      <c r="AZ12" t="s">
        <v>59</v>
      </c>
      <c r="BB12">
        <v>1</v>
      </c>
      <c r="BC12">
        <v>7</v>
      </c>
      <c r="BD12">
        <v>2</v>
      </c>
      <c r="BE12" s="3">
        <v>44286</v>
      </c>
      <c r="BF12" s="16" t="str">
        <f>VLOOKUP(C12,'Cta Contable'!A:E,5,FALSE)</f>
        <v>A</v>
      </c>
      <c r="BG12" s="16" t="str">
        <f>VLOOKUP(C12,'Cta Contable'!A:D,4,FALSE)</f>
        <v>Consumo</v>
      </c>
      <c r="BH12" t="str">
        <f>VLOOKUP(Q12,Lista!A:B,2,TRUE)</f>
        <v>1- 2.500.000</v>
      </c>
      <c r="BI12" s="16" t="str">
        <f t="shared" si="2"/>
        <v>Al día</v>
      </c>
      <c r="BJ12" t="str">
        <f t="shared" si="1"/>
        <v>-</v>
      </c>
    </row>
    <row r="13" spans="1:62" x14ac:dyDescent="0.25">
      <c r="A13" t="s">
        <v>56</v>
      </c>
      <c r="B13" t="s">
        <v>171</v>
      </c>
      <c r="C13" s="17">
        <v>144205</v>
      </c>
      <c r="D13">
        <v>3</v>
      </c>
      <c r="E13">
        <v>19826</v>
      </c>
      <c r="F13" s="23">
        <v>44013</v>
      </c>
      <c r="G13" s="23">
        <v>45061</v>
      </c>
      <c r="H13">
        <v>0</v>
      </c>
      <c r="I13">
        <v>1</v>
      </c>
      <c r="J13">
        <v>8</v>
      </c>
      <c r="K13">
        <v>30</v>
      </c>
      <c r="L13">
        <v>2</v>
      </c>
      <c r="M13" s="25">
        <v>20.98</v>
      </c>
      <c r="N13" s="25">
        <v>23.119727999999999</v>
      </c>
      <c r="O13" s="27">
        <v>7674275</v>
      </c>
      <c r="P13" s="27">
        <v>301318</v>
      </c>
      <c r="Q13" s="27">
        <v>6252359</v>
      </c>
      <c r="R13" s="27">
        <v>50811</v>
      </c>
      <c r="S13">
        <v>0</v>
      </c>
      <c r="T13">
        <v>0</v>
      </c>
      <c r="V13" s="27">
        <v>0</v>
      </c>
      <c r="W13" s="27">
        <v>0</v>
      </c>
      <c r="X13" s="27">
        <v>0</v>
      </c>
      <c r="AA13" s="23">
        <v>44281</v>
      </c>
      <c r="AB13">
        <v>1</v>
      </c>
      <c r="AC13" t="s">
        <v>57</v>
      </c>
      <c r="AD13">
        <v>1</v>
      </c>
      <c r="AE13">
        <v>30</v>
      </c>
      <c r="AF13" s="27">
        <v>0</v>
      </c>
      <c r="AM13">
        <v>1</v>
      </c>
      <c r="AN13">
        <v>1</v>
      </c>
      <c r="AO13" s="40">
        <v>44013</v>
      </c>
      <c r="AP13" s="40" t="s">
        <v>59</v>
      </c>
      <c r="AQ13" s="27">
        <v>1181559</v>
      </c>
      <c r="AR13" t="s">
        <v>58</v>
      </c>
      <c r="AS13">
        <v>1</v>
      </c>
      <c r="AT13">
        <v>0</v>
      </c>
      <c r="AW13">
        <v>5</v>
      </c>
      <c r="BB13">
        <v>1</v>
      </c>
      <c r="BC13">
        <v>7</v>
      </c>
      <c r="BD13">
        <v>2</v>
      </c>
      <c r="BE13" s="3">
        <v>44286</v>
      </c>
      <c r="BF13" s="16" t="str">
        <f>VLOOKUP(C13,'Cta Contable'!A:E,5,FALSE)</f>
        <v>A</v>
      </c>
      <c r="BG13" s="16" t="str">
        <f>VLOOKUP(C13,'Cta Contable'!A:D,4,FALSE)</f>
        <v>Consumo</v>
      </c>
      <c r="BH13" t="str">
        <f>VLOOKUP(Q13,Lista!A:B,2,TRUE)</f>
        <v>5.000.001 - 10.000.000</v>
      </c>
      <c r="BI13" s="16" t="str">
        <f t="shared" si="2"/>
        <v>Al día</v>
      </c>
      <c r="BJ13" t="str">
        <f t="shared" si="1"/>
        <v>-</v>
      </c>
    </row>
    <row r="14" spans="1:62" x14ac:dyDescent="0.25">
      <c r="A14" t="s">
        <v>56</v>
      </c>
      <c r="B14" t="s">
        <v>171</v>
      </c>
      <c r="C14" s="17">
        <v>144205</v>
      </c>
      <c r="D14">
        <v>4</v>
      </c>
      <c r="E14">
        <v>20577</v>
      </c>
      <c r="F14" s="23">
        <v>44085</v>
      </c>
      <c r="G14" s="23">
        <v>44834</v>
      </c>
      <c r="H14">
        <v>0</v>
      </c>
      <c r="I14">
        <v>1</v>
      </c>
      <c r="J14">
        <v>6</v>
      </c>
      <c r="K14">
        <v>30</v>
      </c>
      <c r="L14">
        <v>2</v>
      </c>
      <c r="M14" s="25">
        <v>11.42</v>
      </c>
      <c r="N14" s="25">
        <v>12.037115999999999</v>
      </c>
      <c r="O14" s="27">
        <v>1100000</v>
      </c>
      <c r="P14" s="27">
        <v>51483</v>
      </c>
      <c r="Q14" s="27">
        <v>838407</v>
      </c>
      <c r="R14" s="27">
        <v>3990</v>
      </c>
      <c r="S14">
        <v>0</v>
      </c>
      <c r="T14">
        <v>0</v>
      </c>
      <c r="V14" s="27">
        <v>0</v>
      </c>
      <c r="W14" s="27">
        <v>0</v>
      </c>
      <c r="X14" s="27">
        <v>0</v>
      </c>
      <c r="AA14" s="23">
        <v>44270</v>
      </c>
      <c r="AB14">
        <v>1</v>
      </c>
      <c r="AC14" t="s">
        <v>57</v>
      </c>
      <c r="AD14">
        <v>1</v>
      </c>
      <c r="AE14">
        <v>30</v>
      </c>
      <c r="AF14" s="27">
        <v>0</v>
      </c>
      <c r="AM14">
        <v>1</v>
      </c>
      <c r="AN14">
        <v>1</v>
      </c>
      <c r="AQ14" s="27">
        <v>158441</v>
      </c>
      <c r="AR14" t="s">
        <v>58</v>
      </c>
      <c r="AS14">
        <v>0</v>
      </c>
      <c r="AT14">
        <v>0</v>
      </c>
      <c r="AW14">
        <v>5</v>
      </c>
      <c r="BB14">
        <v>1</v>
      </c>
      <c r="BC14">
        <v>7</v>
      </c>
      <c r="BD14">
        <v>2</v>
      </c>
      <c r="BE14" s="3">
        <v>44286</v>
      </c>
      <c r="BF14" s="16" t="str">
        <f>VLOOKUP(C14,'Cta Contable'!A:E,5,FALSE)</f>
        <v>A</v>
      </c>
      <c r="BG14" s="16" t="str">
        <f>VLOOKUP(C14,'Cta Contable'!A:D,4,FALSE)</f>
        <v>Consumo</v>
      </c>
      <c r="BH14" t="str">
        <f>VLOOKUP(Q14,Lista!A:B,2,TRUE)</f>
        <v>1- 2.500.000</v>
      </c>
      <c r="BI14" s="16" t="str">
        <f t="shared" si="2"/>
        <v>Al día</v>
      </c>
      <c r="BJ14" t="str">
        <f t="shared" si="1"/>
        <v>-</v>
      </c>
    </row>
    <row r="15" spans="1:62" x14ac:dyDescent="0.25">
      <c r="A15" t="s">
        <v>56</v>
      </c>
      <c r="B15" t="s">
        <v>171</v>
      </c>
      <c r="C15" s="17">
        <v>144205</v>
      </c>
      <c r="D15">
        <v>4</v>
      </c>
      <c r="E15">
        <v>20405</v>
      </c>
      <c r="F15" s="23">
        <v>44042</v>
      </c>
      <c r="G15" s="23">
        <v>44650</v>
      </c>
      <c r="H15">
        <v>0</v>
      </c>
      <c r="I15">
        <v>1</v>
      </c>
      <c r="J15">
        <v>7</v>
      </c>
      <c r="K15">
        <v>30</v>
      </c>
      <c r="L15">
        <v>2</v>
      </c>
      <c r="M15" s="25">
        <v>23.42</v>
      </c>
      <c r="N15" s="25">
        <v>26.104899</v>
      </c>
      <c r="O15" s="27">
        <v>2000000</v>
      </c>
      <c r="P15" s="27">
        <v>121744</v>
      </c>
      <c r="Q15" s="27">
        <v>1386001</v>
      </c>
      <c r="R15" s="27">
        <v>26344</v>
      </c>
      <c r="S15">
        <v>0</v>
      </c>
      <c r="T15">
        <v>0</v>
      </c>
      <c r="V15" s="27">
        <v>0</v>
      </c>
      <c r="W15" s="27">
        <v>0</v>
      </c>
      <c r="X15" s="27">
        <v>0</v>
      </c>
      <c r="AA15" s="23">
        <v>44258</v>
      </c>
      <c r="AB15">
        <v>1</v>
      </c>
      <c r="AC15" t="s">
        <v>57</v>
      </c>
      <c r="AD15">
        <v>1</v>
      </c>
      <c r="AE15">
        <v>30</v>
      </c>
      <c r="AF15" s="27">
        <v>0</v>
      </c>
      <c r="AM15">
        <v>1</v>
      </c>
      <c r="AN15">
        <v>1</v>
      </c>
      <c r="AQ15" s="27">
        <v>404000</v>
      </c>
      <c r="AR15" t="s">
        <v>58</v>
      </c>
      <c r="AS15">
        <v>0</v>
      </c>
      <c r="AT15">
        <v>0</v>
      </c>
      <c r="AW15">
        <v>5</v>
      </c>
      <c r="BB15">
        <v>1</v>
      </c>
      <c r="BC15">
        <v>7</v>
      </c>
      <c r="BD15">
        <v>2</v>
      </c>
      <c r="BE15" s="3">
        <v>44286</v>
      </c>
      <c r="BF15" s="16" t="str">
        <f>VLOOKUP(C15,'Cta Contable'!A:E,5,FALSE)</f>
        <v>A</v>
      </c>
      <c r="BG15" s="16" t="str">
        <f>VLOOKUP(C15,'Cta Contable'!A:D,4,FALSE)</f>
        <v>Consumo</v>
      </c>
      <c r="BH15" t="str">
        <f>VLOOKUP(Q15,Lista!A:B,2,TRUE)</f>
        <v>1- 2.500.000</v>
      </c>
      <c r="BI15" s="16" t="str">
        <f t="shared" si="2"/>
        <v>Al día</v>
      </c>
      <c r="BJ15" t="str">
        <f t="shared" si="1"/>
        <v>-</v>
      </c>
    </row>
    <row r="16" spans="1:62" x14ac:dyDescent="0.25">
      <c r="A16" t="s">
        <v>56</v>
      </c>
      <c r="B16" t="s">
        <v>171</v>
      </c>
      <c r="C16" s="17">
        <v>144205</v>
      </c>
      <c r="D16">
        <v>3</v>
      </c>
      <c r="E16">
        <v>20488</v>
      </c>
      <c r="F16" s="23">
        <v>44063</v>
      </c>
      <c r="G16" s="23">
        <v>45092</v>
      </c>
      <c r="H16">
        <v>0</v>
      </c>
      <c r="I16">
        <v>1</v>
      </c>
      <c r="J16">
        <v>6</v>
      </c>
      <c r="K16">
        <v>30</v>
      </c>
      <c r="L16">
        <v>2</v>
      </c>
      <c r="M16" s="25">
        <v>11.42</v>
      </c>
      <c r="N16" s="25">
        <v>12.037115999999999</v>
      </c>
      <c r="O16" s="27">
        <v>2570000</v>
      </c>
      <c r="P16" s="27">
        <v>91114</v>
      </c>
      <c r="Q16" s="27">
        <v>2151222</v>
      </c>
      <c r="R16" s="27">
        <v>13640</v>
      </c>
      <c r="S16">
        <v>0</v>
      </c>
      <c r="T16">
        <v>0</v>
      </c>
      <c r="V16" s="27">
        <v>0</v>
      </c>
      <c r="W16" s="27">
        <v>0</v>
      </c>
      <c r="X16" s="27">
        <v>0</v>
      </c>
      <c r="AA16" s="23">
        <v>44265</v>
      </c>
      <c r="AB16">
        <v>1</v>
      </c>
      <c r="AC16" t="s">
        <v>57</v>
      </c>
      <c r="AD16">
        <v>1</v>
      </c>
      <c r="AE16">
        <v>30</v>
      </c>
      <c r="AF16" s="27">
        <v>0</v>
      </c>
      <c r="AM16">
        <v>1</v>
      </c>
      <c r="AN16">
        <v>1</v>
      </c>
      <c r="AO16" s="40">
        <v>44063</v>
      </c>
      <c r="AP16" s="40" t="s">
        <v>59</v>
      </c>
      <c r="AQ16" s="27">
        <v>2813000</v>
      </c>
      <c r="AR16" t="s">
        <v>58</v>
      </c>
      <c r="AS16">
        <v>1</v>
      </c>
      <c r="AT16">
        <v>0</v>
      </c>
      <c r="AW16">
        <v>5</v>
      </c>
      <c r="BB16">
        <v>1</v>
      </c>
      <c r="BC16">
        <v>7</v>
      </c>
      <c r="BD16">
        <v>2</v>
      </c>
      <c r="BE16" s="3">
        <v>44286</v>
      </c>
      <c r="BF16" s="16" t="str">
        <f>VLOOKUP(C16,'Cta Contable'!A:E,5,FALSE)</f>
        <v>A</v>
      </c>
      <c r="BG16" s="16" t="str">
        <f>VLOOKUP(C16,'Cta Contable'!A:D,4,FALSE)</f>
        <v>Consumo</v>
      </c>
      <c r="BH16" t="str">
        <f>VLOOKUP(Q16,Lista!A:B,2,TRUE)</f>
        <v>1- 2.500.000</v>
      </c>
      <c r="BI16" s="16" t="str">
        <f t="shared" si="2"/>
        <v>Al día</v>
      </c>
      <c r="BJ16" t="str">
        <f t="shared" si="1"/>
        <v>-</v>
      </c>
    </row>
    <row r="17" spans="1:62" x14ac:dyDescent="0.25">
      <c r="A17" t="s">
        <v>56</v>
      </c>
      <c r="B17" t="s">
        <v>171</v>
      </c>
      <c r="C17" s="17">
        <v>144205</v>
      </c>
      <c r="D17">
        <v>4</v>
      </c>
      <c r="E17">
        <v>17862</v>
      </c>
      <c r="F17" s="23">
        <v>43434</v>
      </c>
      <c r="G17" s="23">
        <v>44717</v>
      </c>
      <c r="H17">
        <v>0</v>
      </c>
      <c r="I17">
        <v>1</v>
      </c>
      <c r="J17">
        <v>27</v>
      </c>
      <c r="K17">
        <v>30</v>
      </c>
      <c r="L17">
        <v>2</v>
      </c>
      <c r="M17" s="25">
        <v>20.9</v>
      </c>
      <c r="N17" s="25">
        <v>23.022960000000001</v>
      </c>
      <c r="O17" s="27">
        <v>15000000</v>
      </c>
      <c r="P17" s="27">
        <v>506521</v>
      </c>
      <c r="Q17" s="27">
        <v>6623136</v>
      </c>
      <c r="R17" s="27">
        <v>92280</v>
      </c>
      <c r="S17">
        <v>0</v>
      </c>
      <c r="T17">
        <v>0</v>
      </c>
      <c r="V17" s="27">
        <v>0</v>
      </c>
      <c r="W17" s="27">
        <v>0</v>
      </c>
      <c r="X17" s="27">
        <v>0</v>
      </c>
      <c r="AA17" s="23">
        <v>44261</v>
      </c>
      <c r="AB17">
        <v>1</v>
      </c>
      <c r="AC17" t="s">
        <v>57</v>
      </c>
      <c r="AD17">
        <v>1</v>
      </c>
      <c r="AE17">
        <v>30</v>
      </c>
      <c r="AF17" s="27">
        <v>0</v>
      </c>
      <c r="AM17">
        <v>1</v>
      </c>
      <c r="AN17">
        <v>1</v>
      </c>
      <c r="AQ17" s="27">
        <v>3472208</v>
      </c>
      <c r="AR17" t="s">
        <v>58</v>
      </c>
      <c r="AS17">
        <v>0</v>
      </c>
      <c r="AT17">
        <v>0</v>
      </c>
      <c r="AW17">
        <v>5</v>
      </c>
      <c r="BB17">
        <v>1</v>
      </c>
      <c r="BC17">
        <v>7</v>
      </c>
      <c r="BD17">
        <v>2</v>
      </c>
      <c r="BE17" s="3">
        <v>44286</v>
      </c>
      <c r="BF17" s="16" t="str">
        <f>VLOOKUP(C17,'Cta Contable'!A:E,5,FALSE)</f>
        <v>A</v>
      </c>
      <c r="BG17" s="16" t="str">
        <f>VLOOKUP(C17,'Cta Contable'!A:D,4,FALSE)</f>
        <v>Consumo</v>
      </c>
      <c r="BH17" t="str">
        <f>VLOOKUP(Q17,Lista!A:B,2,TRUE)</f>
        <v>5.000.001 - 10.000.000</v>
      </c>
      <c r="BI17" s="16" t="str">
        <f t="shared" si="2"/>
        <v>Al día</v>
      </c>
      <c r="BJ17" t="str">
        <f t="shared" si="1"/>
        <v>-</v>
      </c>
    </row>
    <row r="18" spans="1:62" x14ac:dyDescent="0.25">
      <c r="A18" t="s">
        <v>56</v>
      </c>
      <c r="B18" t="s">
        <v>171</v>
      </c>
      <c r="C18" s="17">
        <v>144205</v>
      </c>
      <c r="D18">
        <v>4</v>
      </c>
      <c r="E18">
        <v>18751</v>
      </c>
      <c r="F18" s="23">
        <v>44013</v>
      </c>
      <c r="G18" s="23">
        <v>44727</v>
      </c>
      <c r="H18">
        <v>15</v>
      </c>
      <c r="I18">
        <v>1</v>
      </c>
      <c r="J18">
        <v>7</v>
      </c>
      <c r="K18">
        <v>30</v>
      </c>
      <c r="L18">
        <v>2</v>
      </c>
      <c r="M18" s="25">
        <v>20.97</v>
      </c>
      <c r="N18" s="25">
        <v>23.107628999999999</v>
      </c>
      <c r="O18" s="27">
        <v>7365056</v>
      </c>
      <c r="P18" s="27">
        <v>391624</v>
      </c>
      <c r="Q18" s="27">
        <v>5128614</v>
      </c>
      <c r="R18" s="27">
        <v>44811</v>
      </c>
      <c r="S18">
        <v>0</v>
      </c>
      <c r="T18">
        <v>0</v>
      </c>
      <c r="V18" s="27">
        <v>0</v>
      </c>
      <c r="W18" s="27">
        <v>0</v>
      </c>
      <c r="X18" s="27">
        <v>0</v>
      </c>
      <c r="AA18" s="23">
        <v>44279</v>
      </c>
      <c r="AB18">
        <v>1</v>
      </c>
      <c r="AC18" t="s">
        <v>57</v>
      </c>
      <c r="AD18">
        <v>1</v>
      </c>
      <c r="AE18">
        <v>30</v>
      </c>
      <c r="AF18" s="27">
        <v>161</v>
      </c>
      <c r="AM18">
        <v>1</v>
      </c>
      <c r="AN18">
        <v>1</v>
      </c>
      <c r="AQ18" s="27">
        <v>3343520</v>
      </c>
      <c r="AR18" t="s">
        <v>58</v>
      </c>
      <c r="AS18">
        <v>0</v>
      </c>
      <c r="AT18">
        <v>0</v>
      </c>
      <c r="AW18">
        <v>1</v>
      </c>
      <c r="AX18">
        <v>2</v>
      </c>
      <c r="AY18">
        <v>44013</v>
      </c>
      <c r="AZ18" t="s">
        <v>59</v>
      </c>
      <c r="BB18">
        <v>1</v>
      </c>
      <c r="BC18">
        <v>7</v>
      </c>
      <c r="BD18">
        <v>2</v>
      </c>
      <c r="BE18" s="3">
        <v>44286</v>
      </c>
      <c r="BF18" s="16" t="str">
        <f>VLOOKUP(C18,'Cta Contable'!A:E,5,FALSE)</f>
        <v>A</v>
      </c>
      <c r="BG18" s="16" t="str">
        <f>VLOOKUP(C18,'Cta Contable'!A:D,4,FALSE)</f>
        <v>Consumo</v>
      </c>
      <c r="BH18" t="str">
        <f>VLOOKUP(Q18,Lista!A:B,2,TRUE)</f>
        <v>5.000.001 - 10.000.000</v>
      </c>
      <c r="BI18" s="16" t="str">
        <f t="shared" si="2"/>
        <v>Al día</v>
      </c>
      <c r="BJ18" t="str">
        <f t="shared" si="1"/>
        <v>-</v>
      </c>
    </row>
    <row r="19" spans="1:62" x14ac:dyDescent="0.25">
      <c r="A19" t="s">
        <v>56</v>
      </c>
      <c r="B19" t="s">
        <v>171</v>
      </c>
      <c r="C19" s="17">
        <v>144205</v>
      </c>
      <c r="D19">
        <v>4</v>
      </c>
      <c r="E19">
        <v>20383</v>
      </c>
      <c r="F19" s="23">
        <v>44042</v>
      </c>
      <c r="G19" s="23">
        <v>45275</v>
      </c>
      <c r="H19">
        <v>0</v>
      </c>
      <c r="I19">
        <v>1</v>
      </c>
      <c r="J19">
        <v>7</v>
      </c>
      <c r="K19">
        <v>30</v>
      </c>
      <c r="L19">
        <v>2</v>
      </c>
      <c r="M19" s="25">
        <v>19.320074000000002</v>
      </c>
      <c r="N19" s="25">
        <v>21.126100000000001</v>
      </c>
      <c r="O19" s="27">
        <v>5000000</v>
      </c>
      <c r="P19" s="27">
        <v>170511</v>
      </c>
      <c r="Q19" s="27">
        <v>4338662</v>
      </c>
      <c r="R19" s="27">
        <v>30803</v>
      </c>
      <c r="S19">
        <v>0</v>
      </c>
      <c r="T19">
        <v>0</v>
      </c>
      <c r="V19" s="27">
        <v>0</v>
      </c>
      <c r="W19" s="27">
        <v>0</v>
      </c>
      <c r="X19" s="27">
        <v>0</v>
      </c>
      <c r="AA19" s="23">
        <v>44275</v>
      </c>
      <c r="AB19">
        <v>1</v>
      </c>
      <c r="AC19" t="s">
        <v>57</v>
      </c>
      <c r="AD19">
        <v>1</v>
      </c>
      <c r="AE19">
        <v>30</v>
      </c>
      <c r="AF19" s="27">
        <v>0</v>
      </c>
      <c r="AM19">
        <v>1</v>
      </c>
      <c r="AN19">
        <v>1</v>
      </c>
      <c r="AQ19" s="27">
        <v>1553952</v>
      </c>
      <c r="AR19" t="s">
        <v>58</v>
      </c>
      <c r="AS19">
        <v>0</v>
      </c>
      <c r="AT19">
        <v>0</v>
      </c>
      <c r="AW19">
        <v>5</v>
      </c>
      <c r="BB19">
        <v>1</v>
      </c>
      <c r="BC19">
        <v>7</v>
      </c>
      <c r="BD19">
        <v>2</v>
      </c>
      <c r="BE19" s="3">
        <v>44286</v>
      </c>
      <c r="BF19" s="16" t="str">
        <f>VLOOKUP(C19,'Cta Contable'!A:E,5,FALSE)</f>
        <v>A</v>
      </c>
      <c r="BG19" s="16" t="str">
        <f>VLOOKUP(C19,'Cta Contable'!A:D,4,FALSE)</f>
        <v>Consumo</v>
      </c>
      <c r="BH19" t="str">
        <f>VLOOKUP(Q19,Lista!A:B,2,TRUE)</f>
        <v>2.500.001 - 5.000.000</v>
      </c>
      <c r="BI19" s="16" t="str">
        <f t="shared" si="2"/>
        <v>Al día</v>
      </c>
      <c r="BJ19" t="str">
        <f t="shared" si="1"/>
        <v>-</v>
      </c>
    </row>
    <row r="20" spans="1:62" x14ac:dyDescent="0.25">
      <c r="A20" t="s">
        <v>56</v>
      </c>
      <c r="B20" t="s">
        <v>171</v>
      </c>
      <c r="C20" s="17">
        <v>144205</v>
      </c>
      <c r="D20">
        <v>3</v>
      </c>
      <c r="E20">
        <v>21354</v>
      </c>
      <c r="F20" s="23">
        <v>44252</v>
      </c>
      <c r="G20" s="23">
        <v>45319</v>
      </c>
      <c r="H20">
        <v>0</v>
      </c>
      <c r="I20">
        <v>1</v>
      </c>
      <c r="J20">
        <v>1</v>
      </c>
      <c r="K20">
        <v>30</v>
      </c>
      <c r="L20">
        <v>2</v>
      </c>
      <c r="M20" s="25">
        <v>21.02</v>
      </c>
      <c r="N20" s="25">
        <v>23.168139</v>
      </c>
      <c r="O20" s="27">
        <v>10000000</v>
      </c>
      <c r="P20" s="27">
        <v>384610</v>
      </c>
      <c r="Q20" s="27">
        <v>9790170</v>
      </c>
      <c r="R20" s="27">
        <v>0</v>
      </c>
      <c r="S20">
        <v>0</v>
      </c>
      <c r="T20">
        <v>0</v>
      </c>
      <c r="V20" s="27">
        <v>0</v>
      </c>
      <c r="W20" s="27">
        <v>0</v>
      </c>
      <c r="X20" s="27">
        <v>0</v>
      </c>
      <c r="AA20" s="23">
        <v>44285</v>
      </c>
      <c r="AB20">
        <v>1</v>
      </c>
      <c r="AC20" t="s">
        <v>57</v>
      </c>
      <c r="AD20">
        <v>1</v>
      </c>
      <c r="AE20">
        <v>30</v>
      </c>
      <c r="AF20" s="27">
        <v>0</v>
      </c>
      <c r="AM20">
        <v>1</v>
      </c>
      <c r="AN20">
        <v>1</v>
      </c>
      <c r="AO20" s="40">
        <v>44252</v>
      </c>
      <c r="AP20" s="40" t="s">
        <v>59</v>
      </c>
      <c r="AQ20" s="27">
        <v>843000</v>
      </c>
      <c r="AR20" t="s">
        <v>58</v>
      </c>
      <c r="AS20">
        <v>1</v>
      </c>
      <c r="AT20">
        <v>0</v>
      </c>
      <c r="AW20">
        <v>5</v>
      </c>
      <c r="BB20">
        <v>1</v>
      </c>
      <c r="BC20">
        <v>7</v>
      </c>
      <c r="BD20">
        <v>2</v>
      </c>
      <c r="BE20" s="3">
        <v>44286</v>
      </c>
      <c r="BF20" s="16" t="str">
        <f>VLOOKUP(C20,'Cta Contable'!A:E,5,FALSE)</f>
        <v>A</v>
      </c>
      <c r="BG20" s="16" t="str">
        <f>VLOOKUP(C20,'Cta Contable'!A:D,4,FALSE)</f>
        <v>Consumo</v>
      </c>
      <c r="BH20" t="str">
        <f>VLOOKUP(Q20,Lista!A:B,2,TRUE)</f>
        <v>5.000.001 - 10.000.000</v>
      </c>
      <c r="BI20" s="16" t="str">
        <f t="shared" si="2"/>
        <v>Al día</v>
      </c>
      <c r="BJ20" t="str">
        <f t="shared" si="1"/>
        <v>-</v>
      </c>
    </row>
    <row r="21" spans="1:62" x14ac:dyDescent="0.25">
      <c r="A21" t="s">
        <v>56</v>
      </c>
      <c r="B21" t="s">
        <v>171</v>
      </c>
      <c r="C21" s="17">
        <v>144205</v>
      </c>
      <c r="D21">
        <v>4</v>
      </c>
      <c r="E21">
        <v>17973</v>
      </c>
      <c r="F21" s="23">
        <v>44013</v>
      </c>
      <c r="G21" s="23">
        <v>45153</v>
      </c>
      <c r="H21">
        <v>0</v>
      </c>
      <c r="I21">
        <v>1</v>
      </c>
      <c r="J21">
        <v>8</v>
      </c>
      <c r="K21">
        <v>30</v>
      </c>
      <c r="L21">
        <v>2</v>
      </c>
      <c r="M21" s="25">
        <v>20.92</v>
      </c>
      <c r="N21" s="25">
        <v>23.047146000000001</v>
      </c>
      <c r="O21" s="27">
        <v>20412925</v>
      </c>
      <c r="P21" s="27">
        <v>753264</v>
      </c>
      <c r="Q21" s="27">
        <v>17032838</v>
      </c>
      <c r="R21" s="27">
        <v>148179</v>
      </c>
      <c r="S21">
        <v>0</v>
      </c>
      <c r="T21">
        <v>0</v>
      </c>
      <c r="V21" s="27">
        <v>0</v>
      </c>
      <c r="W21" s="27">
        <v>0</v>
      </c>
      <c r="X21" s="27">
        <v>0</v>
      </c>
      <c r="AA21" s="23">
        <v>44284</v>
      </c>
      <c r="AB21">
        <v>1</v>
      </c>
      <c r="AC21" t="s">
        <v>57</v>
      </c>
      <c r="AD21">
        <v>1</v>
      </c>
      <c r="AE21">
        <v>30</v>
      </c>
      <c r="AF21" s="27">
        <v>0</v>
      </c>
      <c r="AM21">
        <v>1</v>
      </c>
      <c r="AN21">
        <v>1</v>
      </c>
      <c r="AQ21" s="27">
        <v>1512357</v>
      </c>
      <c r="AR21" t="s">
        <v>58</v>
      </c>
      <c r="AS21">
        <v>0</v>
      </c>
      <c r="AT21">
        <v>0</v>
      </c>
      <c r="AW21">
        <v>1</v>
      </c>
      <c r="AX21">
        <v>2</v>
      </c>
      <c r="AY21">
        <v>44013</v>
      </c>
      <c r="AZ21" t="s">
        <v>59</v>
      </c>
      <c r="BB21">
        <v>1</v>
      </c>
      <c r="BC21">
        <v>7</v>
      </c>
      <c r="BD21">
        <v>2</v>
      </c>
      <c r="BE21" s="3">
        <v>44286</v>
      </c>
      <c r="BF21" s="16" t="str">
        <f>VLOOKUP(C21,'Cta Contable'!A:E,5,FALSE)</f>
        <v>A</v>
      </c>
      <c r="BG21" s="16" t="str">
        <f>VLOOKUP(C21,'Cta Contable'!A:D,4,FALSE)</f>
        <v>Consumo</v>
      </c>
      <c r="BH21" t="str">
        <f>VLOOKUP(Q21,Lista!A:B,2,TRUE)</f>
        <v>15.000.001 - 20.000.000</v>
      </c>
      <c r="BI21" s="16" t="str">
        <f t="shared" si="2"/>
        <v>Al día</v>
      </c>
      <c r="BJ21" t="str">
        <f t="shared" si="1"/>
        <v>-</v>
      </c>
    </row>
    <row r="22" spans="1:62" x14ac:dyDescent="0.25">
      <c r="A22" t="s">
        <v>56</v>
      </c>
      <c r="B22" t="s">
        <v>171</v>
      </c>
      <c r="C22" s="17">
        <v>144205</v>
      </c>
      <c r="D22">
        <v>4</v>
      </c>
      <c r="E22">
        <v>21123</v>
      </c>
      <c r="F22" s="23">
        <v>44194</v>
      </c>
      <c r="G22" s="23">
        <v>45107</v>
      </c>
      <c r="H22">
        <v>0</v>
      </c>
      <c r="I22">
        <v>1</v>
      </c>
      <c r="J22">
        <v>2</v>
      </c>
      <c r="K22">
        <v>30</v>
      </c>
      <c r="L22">
        <v>2</v>
      </c>
      <c r="M22" s="25">
        <v>11.42</v>
      </c>
      <c r="N22" s="25">
        <v>12.037115999999999</v>
      </c>
      <c r="O22" s="27">
        <v>1640000</v>
      </c>
      <c r="P22" s="27">
        <v>63099</v>
      </c>
      <c r="Q22" s="27">
        <v>1544564</v>
      </c>
      <c r="R22" s="27">
        <v>12911</v>
      </c>
      <c r="S22">
        <v>0</v>
      </c>
      <c r="T22">
        <v>0</v>
      </c>
      <c r="V22" s="27">
        <v>0</v>
      </c>
      <c r="W22" s="27">
        <v>0</v>
      </c>
      <c r="X22" s="27">
        <v>0</v>
      </c>
      <c r="AA22" s="23">
        <v>44261</v>
      </c>
      <c r="AB22">
        <v>1</v>
      </c>
      <c r="AC22" t="s">
        <v>57</v>
      </c>
      <c r="AD22">
        <v>1</v>
      </c>
      <c r="AE22">
        <v>30</v>
      </c>
      <c r="AF22" s="27">
        <v>0</v>
      </c>
      <c r="AM22">
        <v>1</v>
      </c>
      <c r="AN22">
        <v>1</v>
      </c>
      <c r="AQ22" s="27">
        <v>137143</v>
      </c>
      <c r="AR22" t="s">
        <v>58</v>
      </c>
      <c r="AS22">
        <v>0</v>
      </c>
      <c r="AT22">
        <v>0</v>
      </c>
      <c r="AW22">
        <v>5</v>
      </c>
      <c r="BB22">
        <v>1</v>
      </c>
      <c r="BC22">
        <v>7</v>
      </c>
      <c r="BD22">
        <v>2</v>
      </c>
      <c r="BE22" s="3">
        <v>44286</v>
      </c>
      <c r="BF22" s="16" t="str">
        <f>VLOOKUP(C22,'Cta Contable'!A:E,5,FALSE)</f>
        <v>A</v>
      </c>
      <c r="BG22" s="16" t="str">
        <f>VLOOKUP(C22,'Cta Contable'!A:D,4,FALSE)</f>
        <v>Consumo</v>
      </c>
      <c r="BH22" t="str">
        <f>VLOOKUP(Q22,Lista!A:B,2,TRUE)</f>
        <v>1- 2.500.000</v>
      </c>
      <c r="BI22" s="16" t="str">
        <f t="shared" si="2"/>
        <v>Al día</v>
      </c>
      <c r="BJ22" t="str">
        <f t="shared" si="1"/>
        <v>-</v>
      </c>
    </row>
    <row r="23" spans="1:62" x14ac:dyDescent="0.25">
      <c r="A23" t="s">
        <v>56</v>
      </c>
      <c r="B23" t="s">
        <v>171</v>
      </c>
      <c r="C23" s="17">
        <v>144205</v>
      </c>
      <c r="D23">
        <v>4</v>
      </c>
      <c r="E23">
        <v>19301</v>
      </c>
      <c r="F23" s="23">
        <v>43733</v>
      </c>
      <c r="G23" s="23">
        <v>44849</v>
      </c>
      <c r="H23">
        <v>0</v>
      </c>
      <c r="I23">
        <v>1</v>
      </c>
      <c r="J23">
        <v>17</v>
      </c>
      <c r="K23">
        <v>30</v>
      </c>
      <c r="L23">
        <v>2</v>
      </c>
      <c r="M23" s="25">
        <v>20.94</v>
      </c>
      <c r="N23" s="25">
        <v>23.071335999999999</v>
      </c>
      <c r="O23" s="27">
        <v>14000000</v>
      </c>
      <c r="P23" s="27">
        <v>527020</v>
      </c>
      <c r="Q23" s="27">
        <v>8424736</v>
      </c>
      <c r="R23" s="27">
        <v>83300</v>
      </c>
      <c r="S23">
        <v>0</v>
      </c>
      <c r="T23">
        <v>0</v>
      </c>
      <c r="V23" s="27">
        <v>0</v>
      </c>
      <c r="W23" s="27">
        <v>0</v>
      </c>
      <c r="X23" s="27">
        <v>0</v>
      </c>
      <c r="AA23" s="23">
        <v>44268</v>
      </c>
      <c r="AB23">
        <v>1</v>
      </c>
      <c r="AC23" t="s">
        <v>57</v>
      </c>
      <c r="AD23">
        <v>1</v>
      </c>
      <c r="AE23">
        <v>30</v>
      </c>
      <c r="AF23" s="27">
        <v>0</v>
      </c>
      <c r="AM23">
        <v>1</v>
      </c>
      <c r="AN23">
        <v>1</v>
      </c>
      <c r="AQ23" s="27">
        <v>1914000</v>
      </c>
      <c r="AR23" t="s">
        <v>58</v>
      </c>
      <c r="AS23">
        <v>0</v>
      </c>
      <c r="AT23">
        <v>0</v>
      </c>
      <c r="AW23">
        <v>5</v>
      </c>
      <c r="BB23">
        <v>1</v>
      </c>
      <c r="BC23">
        <v>7</v>
      </c>
      <c r="BD23">
        <v>2</v>
      </c>
      <c r="BE23" s="3">
        <v>44286</v>
      </c>
      <c r="BF23" s="16" t="str">
        <f>VLOOKUP(C23,'Cta Contable'!A:E,5,FALSE)</f>
        <v>A</v>
      </c>
      <c r="BG23" s="16" t="str">
        <f>VLOOKUP(C23,'Cta Contable'!A:D,4,FALSE)</f>
        <v>Consumo</v>
      </c>
      <c r="BH23" t="str">
        <f>VLOOKUP(Q23,Lista!A:B,2,TRUE)</f>
        <v>5.000.001 - 10.000.000</v>
      </c>
      <c r="BI23" s="16" t="str">
        <f t="shared" si="2"/>
        <v>Al día</v>
      </c>
      <c r="BJ23" t="str">
        <f t="shared" si="1"/>
        <v>-</v>
      </c>
    </row>
    <row r="24" spans="1:62" x14ac:dyDescent="0.25">
      <c r="A24" t="s">
        <v>56</v>
      </c>
      <c r="B24" t="s">
        <v>171</v>
      </c>
      <c r="C24" s="17">
        <v>144205</v>
      </c>
      <c r="D24">
        <v>4</v>
      </c>
      <c r="E24">
        <v>18550</v>
      </c>
      <c r="F24" s="23">
        <v>44013</v>
      </c>
      <c r="G24" s="23">
        <v>44819</v>
      </c>
      <c r="H24">
        <v>0</v>
      </c>
      <c r="I24">
        <v>1</v>
      </c>
      <c r="J24">
        <v>8</v>
      </c>
      <c r="K24">
        <v>30</v>
      </c>
      <c r="L24">
        <v>2</v>
      </c>
      <c r="M24" s="25">
        <v>21.08</v>
      </c>
      <c r="N24" s="25">
        <v>23.240787000000001</v>
      </c>
      <c r="O24" s="27">
        <v>6247162</v>
      </c>
      <c r="P24" s="27">
        <v>301377</v>
      </c>
      <c r="Q24" s="27">
        <v>4610665</v>
      </c>
      <c r="R24" s="27">
        <v>40500</v>
      </c>
      <c r="S24">
        <v>0</v>
      </c>
      <c r="T24">
        <v>0</v>
      </c>
      <c r="V24" s="27">
        <v>0</v>
      </c>
      <c r="W24" s="27">
        <v>0</v>
      </c>
      <c r="X24" s="27">
        <v>0</v>
      </c>
      <c r="AA24" s="23">
        <v>44270</v>
      </c>
      <c r="AB24">
        <v>1</v>
      </c>
      <c r="AC24" t="s">
        <v>57</v>
      </c>
      <c r="AD24">
        <v>1</v>
      </c>
      <c r="AE24">
        <v>30</v>
      </c>
      <c r="AF24" s="27">
        <v>0</v>
      </c>
      <c r="AM24">
        <v>1</v>
      </c>
      <c r="AN24">
        <v>1</v>
      </c>
      <c r="AQ24" s="27">
        <v>1018000</v>
      </c>
      <c r="AR24" t="s">
        <v>58</v>
      </c>
      <c r="AS24">
        <v>0</v>
      </c>
      <c r="AT24">
        <v>0</v>
      </c>
      <c r="AW24">
        <v>1</v>
      </c>
      <c r="AX24">
        <v>2</v>
      </c>
      <c r="AY24">
        <v>44013</v>
      </c>
      <c r="AZ24" t="s">
        <v>59</v>
      </c>
      <c r="BB24">
        <v>1</v>
      </c>
      <c r="BC24">
        <v>7</v>
      </c>
      <c r="BD24">
        <v>2</v>
      </c>
      <c r="BE24" s="3">
        <v>44286</v>
      </c>
      <c r="BF24" s="16" t="str">
        <f>VLOOKUP(C24,'Cta Contable'!A:E,5,FALSE)</f>
        <v>A</v>
      </c>
      <c r="BG24" s="16" t="str">
        <f>VLOOKUP(C24,'Cta Contable'!A:D,4,FALSE)</f>
        <v>Consumo</v>
      </c>
      <c r="BH24" t="str">
        <f>VLOOKUP(Q24,Lista!A:B,2,TRUE)</f>
        <v>2.500.001 - 5.000.000</v>
      </c>
      <c r="BI24" s="16" t="str">
        <f t="shared" si="2"/>
        <v>Al día</v>
      </c>
      <c r="BJ24" t="str">
        <f t="shared" si="1"/>
        <v>-</v>
      </c>
    </row>
    <row r="25" spans="1:62" x14ac:dyDescent="0.25">
      <c r="A25" t="s">
        <v>56</v>
      </c>
      <c r="B25" t="s">
        <v>171</v>
      </c>
      <c r="C25" s="17">
        <v>144205</v>
      </c>
      <c r="D25">
        <v>4</v>
      </c>
      <c r="E25">
        <v>20924</v>
      </c>
      <c r="F25" s="23">
        <v>44148</v>
      </c>
      <c r="G25" s="23">
        <v>45392</v>
      </c>
      <c r="H25">
        <v>0</v>
      </c>
      <c r="I25">
        <v>1</v>
      </c>
      <c r="J25">
        <v>3</v>
      </c>
      <c r="K25">
        <v>30</v>
      </c>
      <c r="L25">
        <v>2</v>
      </c>
      <c r="M25" s="25">
        <v>19.32</v>
      </c>
      <c r="N25" s="25">
        <v>21.126010999999998</v>
      </c>
      <c r="O25" s="27">
        <v>5000000</v>
      </c>
      <c r="P25" s="27">
        <v>170510</v>
      </c>
      <c r="Q25" s="27">
        <v>4725599</v>
      </c>
      <c r="R25" s="27">
        <v>46441</v>
      </c>
      <c r="S25">
        <v>0</v>
      </c>
      <c r="T25">
        <v>0</v>
      </c>
      <c r="V25" s="27">
        <v>0</v>
      </c>
      <c r="W25" s="27">
        <v>0</v>
      </c>
      <c r="X25" s="27">
        <v>0</v>
      </c>
      <c r="AA25" s="23">
        <v>44285</v>
      </c>
      <c r="AB25">
        <v>1</v>
      </c>
      <c r="AC25" t="s">
        <v>57</v>
      </c>
      <c r="AD25">
        <v>1</v>
      </c>
      <c r="AE25">
        <v>30</v>
      </c>
      <c r="AF25" s="27">
        <v>0</v>
      </c>
      <c r="AM25">
        <v>1</v>
      </c>
      <c r="AN25">
        <v>1</v>
      </c>
      <c r="AQ25" s="27">
        <v>1826000</v>
      </c>
      <c r="AR25" t="s">
        <v>58</v>
      </c>
      <c r="AS25">
        <v>0</v>
      </c>
      <c r="AT25">
        <v>0</v>
      </c>
      <c r="AW25">
        <v>5</v>
      </c>
      <c r="BB25">
        <v>1</v>
      </c>
      <c r="BC25">
        <v>7</v>
      </c>
      <c r="BD25">
        <v>2</v>
      </c>
      <c r="BE25" s="3">
        <v>44286</v>
      </c>
      <c r="BF25" s="16" t="str">
        <f>VLOOKUP(C25,'Cta Contable'!A:E,5,FALSE)</f>
        <v>A</v>
      </c>
      <c r="BG25" s="16" t="str">
        <f>VLOOKUP(C25,'Cta Contable'!A:D,4,FALSE)</f>
        <v>Consumo</v>
      </c>
      <c r="BH25" t="str">
        <f>VLOOKUP(Q25,Lista!A:B,2,TRUE)</f>
        <v>2.500.001 - 5.000.000</v>
      </c>
      <c r="BI25" s="16" t="str">
        <f t="shared" si="2"/>
        <v>Al día</v>
      </c>
      <c r="BJ25" t="str">
        <f t="shared" si="1"/>
        <v>-</v>
      </c>
    </row>
    <row r="26" spans="1:62" x14ac:dyDescent="0.25">
      <c r="A26" t="s">
        <v>56</v>
      </c>
      <c r="B26" t="s">
        <v>171</v>
      </c>
      <c r="C26" s="17">
        <v>144205</v>
      </c>
      <c r="D26">
        <v>4</v>
      </c>
      <c r="E26">
        <v>19148</v>
      </c>
      <c r="F26" s="23">
        <v>44013</v>
      </c>
      <c r="G26" s="23">
        <v>45275</v>
      </c>
      <c r="H26">
        <v>0</v>
      </c>
      <c r="I26">
        <v>1</v>
      </c>
      <c r="J26">
        <v>8</v>
      </c>
      <c r="K26">
        <v>30</v>
      </c>
      <c r="L26">
        <v>2</v>
      </c>
      <c r="M26" s="25">
        <v>21.01</v>
      </c>
      <c r="N26" s="25">
        <v>23.156034999999999</v>
      </c>
      <c r="O26" s="27">
        <v>22516598</v>
      </c>
      <c r="P26" s="27">
        <v>774277</v>
      </c>
      <c r="Q26" s="27">
        <v>19283226</v>
      </c>
      <c r="R26" s="27">
        <v>164549</v>
      </c>
      <c r="S26">
        <v>0</v>
      </c>
      <c r="T26">
        <v>0</v>
      </c>
      <c r="V26" s="27">
        <v>0</v>
      </c>
      <c r="W26" s="27">
        <v>0</v>
      </c>
      <c r="X26" s="27">
        <v>0</v>
      </c>
      <c r="AA26" s="23">
        <v>44275</v>
      </c>
      <c r="AB26">
        <v>1</v>
      </c>
      <c r="AC26" t="s">
        <v>57</v>
      </c>
      <c r="AD26">
        <v>1</v>
      </c>
      <c r="AE26">
        <v>30</v>
      </c>
      <c r="AF26" s="27">
        <v>0</v>
      </c>
      <c r="AM26">
        <v>1</v>
      </c>
      <c r="AN26">
        <v>1</v>
      </c>
      <c r="AQ26" s="27">
        <v>3043500</v>
      </c>
      <c r="AR26" t="s">
        <v>58</v>
      </c>
      <c r="AS26">
        <v>0</v>
      </c>
      <c r="AT26">
        <v>0</v>
      </c>
      <c r="AW26">
        <v>1</v>
      </c>
      <c r="AX26">
        <v>2</v>
      </c>
      <c r="AY26">
        <v>44013</v>
      </c>
      <c r="AZ26" t="s">
        <v>59</v>
      </c>
      <c r="BB26">
        <v>1</v>
      </c>
      <c r="BC26">
        <v>7</v>
      </c>
      <c r="BD26">
        <v>2</v>
      </c>
      <c r="BE26" s="3">
        <v>44286</v>
      </c>
      <c r="BF26" s="16" t="str">
        <f>VLOOKUP(C26,'Cta Contable'!A:E,5,FALSE)</f>
        <v>A</v>
      </c>
      <c r="BG26" s="16" t="str">
        <f>VLOOKUP(C26,'Cta Contable'!A:D,4,FALSE)</f>
        <v>Consumo</v>
      </c>
      <c r="BH26" t="str">
        <f>VLOOKUP(Q26,Lista!A:B,2,TRUE)</f>
        <v>15.000.001 - 20.000.000</v>
      </c>
      <c r="BI26" s="16" t="str">
        <f t="shared" si="2"/>
        <v>Al día</v>
      </c>
      <c r="BJ26" t="str">
        <f t="shared" si="1"/>
        <v>-</v>
      </c>
    </row>
    <row r="27" spans="1:62" x14ac:dyDescent="0.25">
      <c r="A27" t="s">
        <v>56</v>
      </c>
      <c r="B27" t="s">
        <v>171</v>
      </c>
      <c r="C27" s="17">
        <v>144205</v>
      </c>
      <c r="D27">
        <v>4</v>
      </c>
      <c r="E27">
        <v>16037</v>
      </c>
      <c r="F27" s="23">
        <v>44013</v>
      </c>
      <c r="G27" s="23">
        <v>44484</v>
      </c>
      <c r="H27">
        <v>0</v>
      </c>
      <c r="I27">
        <v>1</v>
      </c>
      <c r="J27">
        <v>8</v>
      </c>
      <c r="K27">
        <v>30</v>
      </c>
      <c r="L27">
        <v>2</v>
      </c>
      <c r="M27" s="25">
        <v>20.900003999999999</v>
      </c>
      <c r="N27" s="25">
        <v>23.022964999999999</v>
      </c>
      <c r="O27" s="27">
        <v>8567727</v>
      </c>
      <c r="P27" s="27">
        <v>653969</v>
      </c>
      <c r="Q27" s="27">
        <v>4274832</v>
      </c>
      <c r="R27" s="27">
        <v>33704</v>
      </c>
      <c r="S27">
        <v>0</v>
      </c>
      <c r="T27">
        <v>0</v>
      </c>
      <c r="V27" s="27">
        <v>0</v>
      </c>
      <c r="W27" s="27">
        <v>0</v>
      </c>
      <c r="X27" s="27">
        <v>0</v>
      </c>
      <c r="AA27" s="23">
        <v>44274</v>
      </c>
      <c r="AB27">
        <v>1</v>
      </c>
      <c r="AC27" t="s">
        <v>57</v>
      </c>
      <c r="AD27">
        <v>1</v>
      </c>
      <c r="AE27">
        <v>30</v>
      </c>
      <c r="AF27" s="27">
        <v>0</v>
      </c>
      <c r="AM27">
        <v>1</v>
      </c>
      <c r="AN27">
        <v>1</v>
      </c>
      <c r="AQ27" s="27">
        <v>1651200</v>
      </c>
      <c r="AR27" t="s">
        <v>58</v>
      </c>
      <c r="AS27">
        <v>0</v>
      </c>
      <c r="AT27">
        <v>0</v>
      </c>
      <c r="AW27">
        <v>1</v>
      </c>
      <c r="AX27">
        <v>2</v>
      </c>
      <c r="AY27">
        <v>44013</v>
      </c>
      <c r="AZ27" t="s">
        <v>59</v>
      </c>
      <c r="BB27">
        <v>1</v>
      </c>
      <c r="BC27">
        <v>7</v>
      </c>
      <c r="BD27">
        <v>2</v>
      </c>
      <c r="BE27" s="3">
        <v>44286</v>
      </c>
      <c r="BF27" s="16" t="str">
        <f>VLOOKUP(C27,'Cta Contable'!A:E,5,FALSE)</f>
        <v>A</v>
      </c>
      <c r="BG27" s="16" t="str">
        <f>VLOOKUP(C27,'Cta Contable'!A:D,4,FALSE)</f>
        <v>Consumo</v>
      </c>
      <c r="BH27" t="str">
        <f>VLOOKUP(Q27,Lista!A:B,2,TRUE)</f>
        <v>2.500.001 - 5.000.000</v>
      </c>
      <c r="BI27" s="16" t="str">
        <f t="shared" si="2"/>
        <v>Al día</v>
      </c>
      <c r="BJ27" t="str">
        <f t="shared" si="1"/>
        <v>-</v>
      </c>
    </row>
    <row r="28" spans="1:62" x14ac:dyDescent="0.25">
      <c r="A28" t="s">
        <v>56</v>
      </c>
      <c r="B28" t="s">
        <v>171</v>
      </c>
      <c r="C28" s="17">
        <v>144205</v>
      </c>
      <c r="D28">
        <v>4</v>
      </c>
      <c r="E28">
        <v>17349</v>
      </c>
      <c r="F28" s="23">
        <v>44013</v>
      </c>
      <c r="G28" s="23">
        <v>44607</v>
      </c>
      <c r="H28">
        <v>15</v>
      </c>
      <c r="I28">
        <v>1</v>
      </c>
      <c r="J28">
        <v>7</v>
      </c>
      <c r="K28">
        <v>30</v>
      </c>
      <c r="L28">
        <v>2</v>
      </c>
      <c r="M28" s="25">
        <v>20.05</v>
      </c>
      <c r="N28" s="25">
        <v>21.999092000000001</v>
      </c>
      <c r="O28" s="27">
        <v>9017444</v>
      </c>
      <c r="P28" s="27">
        <v>557836</v>
      </c>
      <c r="Q28" s="27">
        <v>6020345</v>
      </c>
      <c r="R28" s="27">
        <v>151318</v>
      </c>
      <c r="S28">
        <v>0</v>
      </c>
      <c r="T28">
        <v>0</v>
      </c>
      <c r="V28" s="27">
        <v>0</v>
      </c>
      <c r="W28" s="27">
        <v>0</v>
      </c>
      <c r="X28" s="27">
        <v>0</v>
      </c>
      <c r="AA28" s="23">
        <v>44250</v>
      </c>
      <c r="AB28">
        <v>1</v>
      </c>
      <c r="AC28" t="s">
        <v>57</v>
      </c>
      <c r="AD28">
        <v>1</v>
      </c>
      <c r="AE28">
        <v>30</v>
      </c>
      <c r="AF28" s="27">
        <v>457243</v>
      </c>
      <c r="AM28">
        <v>1</v>
      </c>
      <c r="AN28">
        <v>1</v>
      </c>
      <c r="AQ28" s="27">
        <v>1767000</v>
      </c>
      <c r="AR28" t="s">
        <v>58</v>
      </c>
      <c r="AS28">
        <v>0</v>
      </c>
      <c r="AT28">
        <v>0</v>
      </c>
      <c r="AW28">
        <v>1</v>
      </c>
      <c r="AX28">
        <v>2</v>
      </c>
      <c r="AY28">
        <v>44013</v>
      </c>
      <c r="AZ28" t="s">
        <v>59</v>
      </c>
      <c r="BB28">
        <v>1</v>
      </c>
      <c r="BC28">
        <v>7</v>
      </c>
      <c r="BD28">
        <v>2</v>
      </c>
      <c r="BE28" s="3">
        <v>44286</v>
      </c>
      <c r="BF28" s="16" t="str">
        <f>VLOOKUP(C28,'Cta Contable'!A:E,5,FALSE)</f>
        <v>A</v>
      </c>
      <c r="BG28" s="16" t="str">
        <f>VLOOKUP(C28,'Cta Contable'!A:D,4,FALSE)</f>
        <v>Consumo</v>
      </c>
      <c r="BH28" t="str">
        <f>VLOOKUP(Q28,Lista!A:B,2,TRUE)</f>
        <v>5.000.001 - 10.000.000</v>
      </c>
      <c r="BI28" s="16" t="str">
        <f t="shared" si="2"/>
        <v>Al día</v>
      </c>
      <c r="BJ28" t="str">
        <f t="shared" si="1"/>
        <v>-</v>
      </c>
    </row>
    <row r="29" spans="1:62" x14ac:dyDescent="0.25">
      <c r="A29" t="s">
        <v>56</v>
      </c>
      <c r="B29" t="s">
        <v>171</v>
      </c>
      <c r="C29" s="17">
        <v>144205</v>
      </c>
      <c r="D29">
        <v>4</v>
      </c>
      <c r="E29">
        <v>17230</v>
      </c>
      <c r="F29" s="23">
        <v>44013</v>
      </c>
      <c r="G29" s="23">
        <v>44757</v>
      </c>
      <c r="H29">
        <v>15</v>
      </c>
      <c r="I29">
        <v>1</v>
      </c>
      <c r="J29">
        <v>7</v>
      </c>
      <c r="K29">
        <v>30</v>
      </c>
      <c r="L29">
        <v>2</v>
      </c>
      <c r="M29" s="25">
        <v>20.150001</v>
      </c>
      <c r="N29" s="25">
        <v>22.119140999999999</v>
      </c>
      <c r="O29" s="27">
        <v>12656741</v>
      </c>
      <c r="P29" s="27">
        <v>645103</v>
      </c>
      <c r="Q29" s="27">
        <v>9471836</v>
      </c>
      <c r="R29" s="27">
        <v>239121</v>
      </c>
      <c r="S29">
        <v>0</v>
      </c>
      <c r="T29">
        <v>0</v>
      </c>
      <c r="V29" s="27">
        <v>0</v>
      </c>
      <c r="W29" s="27">
        <v>0</v>
      </c>
      <c r="X29" s="27">
        <v>0</v>
      </c>
      <c r="AA29" s="23">
        <v>44245</v>
      </c>
      <c r="AB29">
        <v>1</v>
      </c>
      <c r="AC29" t="s">
        <v>57</v>
      </c>
      <c r="AD29">
        <v>1</v>
      </c>
      <c r="AE29">
        <v>30</v>
      </c>
      <c r="AF29" s="27">
        <v>486051</v>
      </c>
      <c r="AM29">
        <v>1</v>
      </c>
      <c r="AN29">
        <v>1</v>
      </c>
      <c r="AQ29" s="27">
        <v>1086300</v>
      </c>
      <c r="AR29" t="s">
        <v>58</v>
      </c>
      <c r="AS29">
        <v>0</v>
      </c>
      <c r="AT29">
        <v>0</v>
      </c>
      <c r="AW29">
        <v>1</v>
      </c>
      <c r="AX29">
        <v>2</v>
      </c>
      <c r="AY29">
        <v>44013</v>
      </c>
      <c r="AZ29" t="s">
        <v>59</v>
      </c>
      <c r="BB29">
        <v>1</v>
      </c>
      <c r="BC29">
        <v>7</v>
      </c>
      <c r="BD29">
        <v>2</v>
      </c>
      <c r="BE29" s="3">
        <v>44286</v>
      </c>
      <c r="BF29" s="16" t="str">
        <f>VLOOKUP(C29,'Cta Contable'!A:E,5,FALSE)</f>
        <v>A</v>
      </c>
      <c r="BG29" s="16" t="str">
        <f>VLOOKUP(C29,'Cta Contable'!A:D,4,FALSE)</f>
        <v>Consumo</v>
      </c>
      <c r="BH29" t="str">
        <f>VLOOKUP(Q29,Lista!A:B,2,TRUE)</f>
        <v>5.000.001 - 10.000.000</v>
      </c>
      <c r="BI29" s="16" t="str">
        <f t="shared" si="2"/>
        <v>Al día</v>
      </c>
      <c r="BJ29" t="str">
        <f t="shared" si="1"/>
        <v>-</v>
      </c>
    </row>
    <row r="30" spans="1:62" x14ac:dyDescent="0.25">
      <c r="A30" t="s">
        <v>56</v>
      </c>
      <c r="B30" t="s">
        <v>171</v>
      </c>
      <c r="C30" s="17">
        <v>144205</v>
      </c>
      <c r="D30">
        <v>4</v>
      </c>
      <c r="E30">
        <v>19948</v>
      </c>
      <c r="F30" s="23">
        <v>43885</v>
      </c>
      <c r="G30" s="23">
        <v>44326</v>
      </c>
      <c r="H30">
        <v>0</v>
      </c>
      <c r="I30">
        <v>1</v>
      </c>
      <c r="J30">
        <v>12</v>
      </c>
      <c r="K30">
        <v>30</v>
      </c>
      <c r="L30">
        <v>2</v>
      </c>
      <c r="M30" s="25">
        <v>11.47</v>
      </c>
      <c r="N30" s="25">
        <v>12.092618999999999</v>
      </c>
      <c r="O30" s="27">
        <v>1500000</v>
      </c>
      <c r="P30" s="27">
        <v>114982</v>
      </c>
      <c r="Q30" s="27">
        <v>224261</v>
      </c>
      <c r="R30" s="27">
        <v>1278</v>
      </c>
      <c r="S30">
        <v>0</v>
      </c>
      <c r="T30">
        <v>0</v>
      </c>
      <c r="V30" s="27">
        <v>0</v>
      </c>
      <c r="W30" s="27">
        <v>0</v>
      </c>
      <c r="X30" s="27">
        <v>0</v>
      </c>
      <c r="AA30" s="23">
        <v>44267</v>
      </c>
      <c r="AB30">
        <v>1</v>
      </c>
      <c r="AC30" t="s">
        <v>57</v>
      </c>
      <c r="AD30">
        <v>1</v>
      </c>
      <c r="AE30">
        <v>30</v>
      </c>
      <c r="AF30" s="27">
        <v>0</v>
      </c>
      <c r="AM30">
        <v>1</v>
      </c>
      <c r="AN30">
        <v>1</v>
      </c>
      <c r="AQ30" s="27">
        <v>50457</v>
      </c>
      <c r="AR30" t="s">
        <v>58</v>
      </c>
      <c r="AS30">
        <v>0</v>
      </c>
      <c r="AT30">
        <v>0</v>
      </c>
      <c r="AW30">
        <v>5</v>
      </c>
      <c r="BB30">
        <v>1</v>
      </c>
      <c r="BC30">
        <v>7</v>
      </c>
      <c r="BD30">
        <v>2</v>
      </c>
      <c r="BE30" s="3">
        <v>44286</v>
      </c>
      <c r="BF30" s="16" t="str">
        <f>VLOOKUP(C30,'Cta Contable'!A:E,5,FALSE)</f>
        <v>A</v>
      </c>
      <c r="BG30" s="16" t="str">
        <f>VLOOKUP(C30,'Cta Contable'!A:D,4,FALSE)</f>
        <v>Consumo</v>
      </c>
      <c r="BH30" t="str">
        <f>VLOOKUP(Q30,Lista!A:B,2,TRUE)</f>
        <v>1- 2.500.000</v>
      </c>
      <c r="BI30" s="16" t="str">
        <f t="shared" si="2"/>
        <v>Al día</v>
      </c>
      <c r="BJ30" t="str">
        <f t="shared" si="1"/>
        <v>-</v>
      </c>
    </row>
    <row r="31" spans="1:62" x14ac:dyDescent="0.25">
      <c r="A31" t="s">
        <v>56</v>
      </c>
      <c r="B31" t="s">
        <v>171</v>
      </c>
      <c r="C31" s="17">
        <v>144205</v>
      </c>
      <c r="D31">
        <v>3</v>
      </c>
      <c r="E31">
        <v>20331</v>
      </c>
      <c r="F31" s="23">
        <v>44033</v>
      </c>
      <c r="G31" s="23">
        <v>45148</v>
      </c>
      <c r="H31">
        <v>0</v>
      </c>
      <c r="I31">
        <v>1</v>
      </c>
      <c r="J31">
        <v>7</v>
      </c>
      <c r="K31">
        <v>30</v>
      </c>
      <c r="L31">
        <v>2</v>
      </c>
      <c r="M31" s="25">
        <v>21.02</v>
      </c>
      <c r="N31" s="25">
        <v>23.168139</v>
      </c>
      <c r="O31" s="27">
        <v>8000000</v>
      </c>
      <c r="P31" s="27">
        <v>301483</v>
      </c>
      <c r="Q31" s="27">
        <v>6809436</v>
      </c>
      <c r="R31" s="27">
        <v>76469</v>
      </c>
      <c r="S31">
        <v>0</v>
      </c>
      <c r="T31">
        <v>0</v>
      </c>
      <c r="V31" s="27">
        <v>0</v>
      </c>
      <c r="W31" s="27">
        <v>0</v>
      </c>
      <c r="X31" s="27">
        <v>0</v>
      </c>
      <c r="AA31" s="23">
        <v>44267</v>
      </c>
      <c r="AB31">
        <v>1</v>
      </c>
      <c r="AC31" t="s">
        <v>57</v>
      </c>
      <c r="AD31">
        <v>1</v>
      </c>
      <c r="AE31">
        <v>30</v>
      </c>
      <c r="AF31" s="27">
        <v>0</v>
      </c>
      <c r="AM31">
        <v>1</v>
      </c>
      <c r="AN31">
        <v>1</v>
      </c>
      <c r="AO31" s="40">
        <v>44033</v>
      </c>
      <c r="AP31" s="40" t="s">
        <v>59</v>
      </c>
      <c r="AQ31" s="27">
        <v>1532062</v>
      </c>
      <c r="AR31" t="s">
        <v>58</v>
      </c>
      <c r="AS31">
        <v>1</v>
      </c>
      <c r="AT31">
        <v>0</v>
      </c>
      <c r="AW31">
        <v>5</v>
      </c>
      <c r="BB31">
        <v>1</v>
      </c>
      <c r="BC31">
        <v>7</v>
      </c>
      <c r="BD31">
        <v>2</v>
      </c>
      <c r="BE31" s="3">
        <v>44286</v>
      </c>
      <c r="BF31" s="16" t="str">
        <f>VLOOKUP(C31,'Cta Contable'!A:E,5,FALSE)</f>
        <v>A</v>
      </c>
      <c r="BG31" s="16" t="str">
        <f>VLOOKUP(C31,'Cta Contable'!A:D,4,FALSE)</f>
        <v>Consumo</v>
      </c>
      <c r="BH31" t="str">
        <f>VLOOKUP(Q31,Lista!A:B,2,TRUE)</f>
        <v>5.000.001 - 10.000.000</v>
      </c>
      <c r="BI31" s="16" t="str">
        <f t="shared" si="2"/>
        <v>Al día</v>
      </c>
      <c r="BJ31" t="str">
        <f t="shared" si="1"/>
        <v>-</v>
      </c>
    </row>
    <row r="32" spans="1:62" x14ac:dyDescent="0.25">
      <c r="A32" t="s">
        <v>56</v>
      </c>
      <c r="B32" t="s">
        <v>171</v>
      </c>
      <c r="C32" s="17">
        <v>144205</v>
      </c>
      <c r="D32">
        <v>4</v>
      </c>
      <c r="E32">
        <v>21497</v>
      </c>
      <c r="F32" s="23">
        <v>44284</v>
      </c>
      <c r="G32" s="23">
        <v>44941</v>
      </c>
      <c r="H32">
        <v>0</v>
      </c>
      <c r="I32">
        <v>1</v>
      </c>
      <c r="J32">
        <v>0</v>
      </c>
      <c r="K32">
        <v>30</v>
      </c>
      <c r="L32">
        <v>2</v>
      </c>
      <c r="M32" s="25">
        <v>11.420004</v>
      </c>
      <c r="N32" s="25">
        <v>12.03712</v>
      </c>
      <c r="O32" s="27">
        <v>2100000</v>
      </c>
      <c r="P32" s="27">
        <v>110799</v>
      </c>
      <c r="Q32" s="27">
        <v>2100000</v>
      </c>
      <c r="R32" s="27">
        <v>0</v>
      </c>
      <c r="S32">
        <v>0</v>
      </c>
      <c r="T32">
        <v>0</v>
      </c>
      <c r="V32" s="27">
        <v>0</v>
      </c>
      <c r="W32" s="27">
        <v>0</v>
      </c>
      <c r="X32" s="27">
        <v>0</v>
      </c>
      <c r="AA32" s="23">
        <v>44286</v>
      </c>
      <c r="AB32">
        <v>1</v>
      </c>
      <c r="AC32" t="s">
        <v>57</v>
      </c>
      <c r="AD32">
        <v>1</v>
      </c>
      <c r="AE32">
        <v>30</v>
      </c>
      <c r="AF32" s="27">
        <v>0</v>
      </c>
      <c r="AM32">
        <v>1</v>
      </c>
      <c r="AN32">
        <v>1</v>
      </c>
      <c r="AQ32" s="27">
        <v>472481</v>
      </c>
      <c r="AR32" t="s">
        <v>58</v>
      </c>
      <c r="AS32">
        <v>0</v>
      </c>
      <c r="AT32">
        <v>0</v>
      </c>
      <c r="AW32">
        <v>5</v>
      </c>
      <c r="BB32">
        <v>1</v>
      </c>
      <c r="BC32">
        <v>7</v>
      </c>
      <c r="BD32">
        <v>2</v>
      </c>
      <c r="BE32" s="3">
        <v>44286</v>
      </c>
      <c r="BF32" s="16" t="str">
        <f>VLOOKUP(C32,'Cta Contable'!A:E,5,FALSE)</f>
        <v>A</v>
      </c>
      <c r="BG32" s="16" t="str">
        <f>VLOOKUP(C32,'Cta Contable'!A:D,4,FALSE)</f>
        <v>Consumo</v>
      </c>
      <c r="BH32" t="str">
        <f>VLOOKUP(Q32,Lista!A:B,2,TRUE)</f>
        <v>1- 2.500.000</v>
      </c>
      <c r="BI32" s="16" t="str">
        <f t="shared" si="2"/>
        <v>Al día</v>
      </c>
      <c r="BJ32" t="str">
        <f t="shared" si="1"/>
        <v>-</v>
      </c>
    </row>
    <row r="33" spans="1:62" x14ac:dyDescent="0.25">
      <c r="A33" t="s">
        <v>56</v>
      </c>
      <c r="B33" t="s">
        <v>171</v>
      </c>
      <c r="C33" s="17">
        <v>144205</v>
      </c>
      <c r="D33">
        <v>4</v>
      </c>
      <c r="E33">
        <v>20273</v>
      </c>
      <c r="F33" s="23">
        <v>44008</v>
      </c>
      <c r="G33" s="23">
        <v>44747</v>
      </c>
      <c r="H33">
        <v>25</v>
      </c>
      <c r="I33">
        <v>1</v>
      </c>
      <c r="J33">
        <v>7</v>
      </c>
      <c r="K33">
        <v>30</v>
      </c>
      <c r="L33">
        <v>2</v>
      </c>
      <c r="M33" s="25">
        <v>21.02</v>
      </c>
      <c r="N33" s="25">
        <v>23.168139</v>
      </c>
      <c r="O33" s="27">
        <v>3500000</v>
      </c>
      <c r="P33" s="27">
        <v>179884</v>
      </c>
      <c r="Q33" s="27">
        <v>2625055</v>
      </c>
      <c r="R33" s="27">
        <v>79543</v>
      </c>
      <c r="S33">
        <v>0</v>
      </c>
      <c r="T33">
        <v>0</v>
      </c>
      <c r="V33" s="27">
        <v>0</v>
      </c>
      <c r="W33" s="27">
        <v>0</v>
      </c>
      <c r="X33" s="27">
        <v>0</v>
      </c>
      <c r="AA33" s="23">
        <v>44286</v>
      </c>
      <c r="AB33">
        <v>1</v>
      </c>
      <c r="AC33" t="s">
        <v>57</v>
      </c>
      <c r="AD33">
        <v>1</v>
      </c>
      <c r="AE33">
        <v>30</v>
      </c>
      <c r="AF33" s="27">
        <v>133904</v>
      </c>
      <c r="AM33">
        <v>1</v>
      </c>
      <c r="AN33">
        <v>1</v>
      </c>
      <c r="AQ33" s="27">
        <v>2796619</v>
      </c>
      <c r="AR33" t="s">
        <v>58</v>
      </c>
      <c r="AS33">
        <v>0</v>
      </c>
      <c r="AT33">
        <v>0</v>
      </c>
      <c r="AW33">
        <v>5</v>
      </c>
      <c r="BB33">
        <v>1</v>
      </c>
      <c r="BC33">
        <v>7</v>
      </c>
      <c r="BD33">
        <v>2</v>
      </c>
      <c r="BE33" s="3">
        <v>44286</v>
      </c>
      <c r="BF33" s="16" t="str">
        <f>VLOOKUP(C33,'Cta Contable'!A:E,5,FALSE)</f>
        <v>A</v>
      </c>
      <c r="BG33" s="16" t="str">
        <f>VLOOKUP(C33,'Cta Contable'!A:D,4,FALSE)</f>
        <v>Consumo</v>
      </c>
      <c r="BH33" t="str">
        <f>VLOOKUP(Q33,Lista!A:B,2,TRUE)</f>
        <v>2.500.001 - 5.000.000</v>
      </c>
      <c r="BI33" s="16" t="str">
        <f t="shared" si="2"/>
        <v>Al día</v>
      </c>
      <c r="BJ33" t="str">
        <f t="shared" si="1"/>
        <v>-</v>
      </c>
    </row>
    <row r="34" spans="1:62" x14ac:dyDescent="0.25">
      <c r="A34" t="s">
        <v>56</v>
      </c>
      <c r="B34" t="s">
        <v>171</v>
      </c>
      <c r="C34" s="17">
        <v>144205</v>
      </c>
      <c r="D34">
        <v>4</v>
      </c>
      <c r="E34">
        <v>19094</v>
      </c>
      <c r="F34" s="23">
        <v>43692</v>
      </c>
      <c r="G34" s="23">
        <v>44717</v>
      </c>
      <c r="H34">
        <v>25</v>
      </c>
      <c r="I34">
        <v>1</v>
      </c>
      <c r="J34">
        <v>17</v>
      </c>
      <c r="K34">
        <v>30</v>
      </c>
      <c r="L34">
        <v>2</v>
      </c>
      <c r="M34" s="25">
        <v>21.01</v>
      </c>
      <c r="N34" s="25">
        <v>23.156034999999999</v>
      </c>
      <c r="O34" s="27">
        <v>12000000</v>
      </c>
      <c r="P34" s="27">
        <v>481834</v>
      </c>
      <c r="Q34" s="27">
        <v>6673209</v>
      </c>
      <c r="R34" s="27">
        <v>190456</v>
      </c>
      <c r="S34">
        <v>0</v>
      </c>
      <c r="T34">
        <v>0</v>
      </c>
      <c r="V34" s="27">
        <v>0</v>
      </c>
      <c r="W34" s="27">
        <v>0</v>
      </c>
      <c r="X34" s="27">
        <v>0</v>
      </c>
      <c r="AA34" s="23">
        <v>44280</v>
      </c>
      <c r="AB34">
        <v>1</v>
      </c>
      <c r="AC34" t="s">
        <v>57</v>
      </c>
      <c r="AD34">
        <v>1</v>
      </c>
      <c r="AE34">
        <v>30</v>
      </c>
      <c r="AF34" s="27">
        <v>365011</v>
      </c>
      <c r="AM34">
        <v>1</v>
      </c>
      <c r="AN34">
        <v>1</v>
      </c>
      <c r="AQ34" s="27">
        <v>1086000</v>
      </c>
      <c r="AR34" t="s">
        <v>58</v>
      </c>
      <c r="AS34">
        <v>0</v>
      </c>
      <c r="AT34">
        <v>0</v>
      </c>
      <c r="AW34">
        <v>5</v>
      </c>
      <c r="BB34">
        <v>1</v>
      </c>
      <c r="BC34">
        <v>7</v>
      </c>
      <c r="BD34">
        <v>2</v>
      </c>
      <c r="BE34" s="3">
        <v>44286</v>
      </c>
      <c r="BF34" s="16" t="str">
        <f>VLOOKUP(C34,'Cta Contable'!A:E,5,FALSE)</f>
        <v>A</v>
      </c>
      <c r="BG34" s="16" t="str">
        <f>VLOOKUP(C34,'Cta Contable'!A:D,4,FALSE)</f>
        <v>Consumo</v>
      </c>
      <c r="BH34" t="str">
        <f>VLOOKUP(Q34,Lista!A:B,2,TRUE)</f>
        <v>5.000.001 - 10.000.000</v>
      </c>
      <c r="BI34" s="16" t="str">
        <f t="shared" si="2"/>
        <v>Al día</v>
      </c>
      <c r="BJ34" t="str">
        <f t="shared" si="1"/>
        <v>-</v>
      </c>
    </row>
    <row r="35" spans="1:62" x14ac:dyDescent="0.25">
      <c r="A35" t="s">
        <v>56</v>
      </c>
      <c r="B35" t="s">
        <v>171</v>
      </c>
      <c r="C35" s="17">
        <v>144205</v>
      </c>
      <c r="D35">
        <v>3</v>
      </c>
      <c r="E35">
        <v>21257</v>
      </c>
      <c r="F35" s="23">
        <v>44225</v>
      </c>
      <c r="G35" s="23">
        <v>45703</v>
      </c>
      <c r="H35">
        <v>15</v>
      </c>
      <c r="I35">
        <v>1</v>
      </c>
      <c r="J35">
        <v>0</v>
      </c>
      <c r="K35">
        <v>30</v>
      </c>
      <c r="L35">
        <v>2</v>
      </c>
      <c r="M35" s="25">
        <v>21.02</v>
      </c>
      <c r="N35" s="25">
        <v>23.168139</v>
      </c>
      <c r="O35" s="27">
        <v>8000000</v>
      </c>
      <c r="P35" s="27">
        <v>247812</v>
      </c>
      <c r="Q35" s="27">
        <v>8000000</v>
      </c>
      <c r="R35" s="27">
        <v>210300</v>
      </c>
      <c r="S35">
        <v>0</v>
      </c>
      <c r="T35">
        <v>0</v>
      </c>
      <c r="V35" s="27">
        <v>0</v>
      </c>
      <c r="W35" s="27">
        <v>0</v>
      </c>
      <c r="X35" s="27">
        <v>0</v>
      </c>
      <c r="AA35" s="23">
        <v>44242</v>
      </c>
      <c r="AB35">
        <v>1</v>
      </c>
      <c r="AC35" t="s">
        <v>57</v>
      </c>
      <c r="AD35">
        <v>1</v>
      </c>
      <c r="AE35">
        <v>30</v>
      </c>
      <c r="AF35" s="27">
        <v>107666</v>
      </c>
      <c r="AM35">
        <v>1</v>
      </c>
      <c r="AN35">
        <v>1</v>
      </c>
      <c r="AO35" s="40">
        <v>44225</v>
      </c>
      <c r="AP35" s="40" t="s">
        <v>59</v>
      </c>
      <c r="AQ35" s="27">
        <v>1787000</v>
      </c>
      <c r="AR35" t="s">
        <v>58</v>
      </c>
      <c r="AS35">
        <v>1</v>
      </c>
      <c r="AT35">
        <v>0</v>
      </c>
      <c r="AW35">
        <v>5</v>
      </c>
      <c r="BB35">
        <v>1</v>
      </c>
      <c r="BC35">
        <v>7</v>
      </c>
      <c r="BD35">
        <v>2</v>
      </c>
      <c r="BE35" s="3">
        <v>44286</v>
      </c>
      <c r="BF35" s="16" t="str">
        <f>VLOOKUP(C35,'Cta Contable'!A:E,5,FALSE)</f>
        <v>A</v>
      </c>
      <c r="BG35" s="16" t="str">
        <f>VLOOKUP(C35,'Cta Contable'!A:D,4,FALSE)</f>
        <v>Consumo</v>
      </c>
      <c r="BH35" t="str">
        <f>VLOOKUP(Q35,Lista!A:B,2,TRUE)</f>
        <v>5.000.001 - 10.000.000</v>
      </c>
      <c r="BI35" s="16" t="str">
        <f t="shared" si="2"/>
        <v>Al día</v>
      </c>
      <c r="BJ35" t="str">
        <f t="shared" si="1"/>
        <v>-</v>
      </c>
    </row>
    <row r="36" spans="1:62" x14ac:dyDescent="0.25">
      <c r="A36" t="s">
        <v>56</v>
      </c>
      <c r="B36" t="s">
        <v>171</v>
      </c>
      <c r="C36" s="17">
        <v>144105</v>
      </c>
      <c r="D36">
        <v>4</v>
      </c>
      <c r="E36">
        <v>19420</v>
      </c>
      <c r="F36" s="23">
        <v>43763</v>
      </c>
      <c r="G36" s="23">
        <v>44931</v>
      </c>
      <c r="H36">
        <v>0</v>
      </c>
      <c r="I36">
        <v>1</v>
      </c>
      <c r="J36">
        <v>16</v>
      </c>
      <c r="K36">
        <v>30</v>
      </c>
      <c r="L36">
        <v>2</v>
      </c>
      <c r="M36" s="25">
        <v>20.93</v>
      </c>
      <c r="N36" s="25">
        <v>23.059239999999999</v>
      </c>
      <c r="O36" s="27">
        <v>5000000</v>
      </c>
      <c r="P36" s="27">
        <v>181068</v>
      </c>
      <c r="Q36" s="27">
        <v>3276114</v>
      </c>
      <c r="R36" s="27">
        <v>53340</v>
      </c>
      <c r="S36">
        <v>0</v>
      </c>
      <c r="T36">
        <v>0</v>
      </c>
      <c r="V36" s="27">
        <v>0</v>
      </c>
      <c r="W36" s="27">
        <v>0</v>
      </c>
      <c r="X36" s="27">
        <v>0</v>
      </c>
      <c r="AA36" s="23">
        <v>44257</v>
      </c>
      <c r="AB36">
        <v>1</v>
      </c>
      <c r="AC36" t="s">
        <v>57</v>
      </c>
      <c r="AD36">
        <v>1</v>
      </c>
      <c r="AE36">
        <v>30</v>
      </c>
      <c r="AF36" s="27">
        <v>0</v>
      </c>
      <c r="AM36">
        <v>1</v>
      </c>
      <c r="AN36">
        <v>1</v>
      </c>
      <c r="AQ36" s="27">
        <v>1700000</v>
      </c>
      <c r="AR36" t="s">
        <v>58</v>
      </c>
      <c r="AS36">
        <v>0</v>
      </c>
      <c r="AT36">
        <v>0</v>
      </c>
      <c r="AU36">
        <v>1</v>
      </c>
      <c r="AV36" t="s">
        <v>61</v>
      </c>
      <c r="AW36">
        <v>5</v>
      </c>
      <c r="BB36">
        <v>1</v>
      </c>
      <c r="BC36">
        <v>7</v>
      </c>
      <c r="BD36">
        <v>2</v>
      </c>
      <c r="BE36" s="3">
        <v>44286</v>
      </c>
      <c r="BF36" s="16" t="str">
        <f>VLOOKUP(C36,'Cta Contable'!A:E,5,FALSE)</f>
        <v>A</v>
      </c>
      <c r="BG36" s="16" t="str">
        <f>VLOOKUP(C36,'Cta Contable'!A:D,4,FALSE)</f>
        <v>Consumo</v>
      </c>
      <c r="BH36" t="str">
        <f>VLOOKUP(Q36,Lista!A:B,2,TRUE)</f>
        <v>2.500.001 - 5.000.000</v>
      </c>
      <c r="BI36" s="16" t="str">
        <f t="shared" si="2"/>
        <v>Al día</v>
      </c>
      <c r="BJ36" t="str">
        <f t="shared" si="1"/>
        <v>-</v>
      </c>
    </row>
    <row r="37" spans="1:62" x14ac:dyDescent="0.25">
      <c r="A37" t="s">
        <v>56</v>
      </c>
      <c r="B37" t="s">
        <v>171</v>
      </c>
      <c r="C37" s="17">
        <v>144205</v>
      </c>
      <c r="D37">
        <v>4</v>
      </c>
      <c r="E37">
        <v>18975</v>
      </c>
      <c r="F37" s="23">
        <v>43665</v>
      </c>
      <c r="G37" s="23">
        <v>44454</v>
      </c>
      <c r="H37">
        <v>0</v>
      </c>
      <c r="I37">
        <v>1</v>
      </c>
      <c r="J37">
        <v>19</v>
      </c>
      <c r="K37">
        <v>30</v>
      </c>
      <c r="L37">
        <v>2</v>
      </c>
      <c r="M37" s="25">
        <v>21.02</v>
      </c>
      <c r="N37" s="25">
        <v>23.168139</v>
      </c>
      <c r="O37" s="27">
        <v>5300000</v>
      </c>
      <c r="P37" s="27">
        <v>263619</v>
      </c>
      <c r="Q37" s="27">
        <v>1462225</v>
      </c>
      <c r="R37" s="27">
        <v>14518</v>
      </c>
      <c r="S37">
        <v>0</v>
      </c>
      <c r="T37">
        <v>0</v>
      </c>
      <c r="V37" s="27">
        <v>0</v>
      </c>
      <c r="W37" s="27">
        <v>0</v>
      </c>
      <c r="X37" s="27">
        <v>0</v>
      </c>
      <c r="AA37" s="23">
        <v>44268</v>
      </c>
      <c r="AB37">
        <v>1</v>
      </c>
      <c r="AC37" t="s">
        <v>57</v>
      </c>
      <c r="AD37">
        <v>1</v>
      </c>
      <c r="AE37">
        <v>30</v>
      </c>
      <c r="AF37" s="27">
        <v>0</v>
      </c>
      <c r="AM37">
        <v>1</v>
      </c>
      <c r="AN37">
        <v>1</v>
      </c>
      <c r="AQ37" s="27">
        <v>2602500</v>
      </c>
      <c r="AR37" t="s">
        <v>58</v>
      </c>
      <c r="AS37">
        <v>0</v>
      </c>
      <c r="AT37">
        <v>0</v>
      </c>
      <c r="AW37">
        <v>5</v>
      </c>
      <c r="BB37">
        <v>1</v>
      </c>
      <c r="BC37">
        <v>7</v>
      </c>
      <c r="BD37">
        <v>2</v>
      </c>
      <c r="BE37" s="3">
        <v>44286</v>
      </c>
      <c r="BF37" s="16" t="str">
        <f>VLOOKUP(C37,'Cta Contable'!A:E,5,FALSE)</f>
        <v>A</v>
      </c>
      <c r="BG37" s="16" t="str">
        <f>VLOOKUP(C37,'Cta Contable'!A:D,4,FALSE)</f>
        <v>Consumo</v>
      </c>
      <c r="BH37" t="str">
        <f>VLOOKUP(Q37,Lista!A:B,2,TRUE)</f>
        <v>1- 2.500.000</v>
      </c>
      <c r="BI37" s="16" t="str">
        <f t="shared" si="2"/>
        <v>Al día</v>
      </c>
      <c r="BJ37" t="str">
        <f t="shared" si="1"/>
        <v>-</v>
      </c>
    </row>
    <row r="38" spans="1:62" x14ac:dyDescent="0.25">
      <c r="A38" t="s">
        <v>56</v>
      </c>
      <c r="B38" t="s">
        <v>171</v>
      </c>
      <c r="C38" s="17">
        <v>144205</v>
      </c>
      <c r="D38">
        <v>4</v>
      </c>
      <c r="E38">
        <v>16894</v>
      </c>
      <c r="F38" s="23">
        <v>44013</v>
      </c>
      <c r="G38" s="23">
        <v>44484</v>
      </c>
      <c r="H38">
        <v>0</v>
      </c>
      <c r="I38">
        <v>1</v>
      </c>
      <c r="J38">
        <v>8</v>
      </c>
      <c r="K38">
        <v>30</v>
      </c>
      <c r="L38">
        <v>2</v>
      </c>
      <c r="M38" s="25">
        <v>20.34</v>
      </c>
      <c r="N38" s="25">
        <v>22.347531</v>
      </c>
      <c r="O38" s="27">
        <v>7141945</v>
      </c>
      <c r="P38" s="27">
        <v>543222</v>
      </c>
      <c r="Q38" s="27">
        <v>3311351</v>
      </c>
      <c r="R38" s="27">
        <v>33678</v>
      </c>
      <c r="S38">
        <v>0</v>
      </c>
      <c r="T38">
        <v>0</v>
      </c>
      <c r="V38" s="27">
        <v>0</v>
      </c>
      <c r="W38" s="27">
        <v>0</v>
      </c>
      <c r="X38" s="27">
        <v>0</v>
      </c>
      <c r="AA38" s="23">
        <v>44267</v>
      </c>
      <c r="AB38">
        <v>1</v>
      </c>
      <c r="AC38" t="s">
        <v>57</v>
      </c>
      <c r="AD38">
        <v>1</v>
      </c>
      <c r="AE38">
        <v>30</v>
      </c>
      <c r="AF38" s="27">
        <v>0</v>
      </c>
      <c r="AM38">
        <v>1</v>
      </c>
      <c r="AN38">
        <v>1</v>
      </c>
      <c r="AQ38" s="27">
        <v>2179675</v>
      </c>
      <c r="AR38" t="s">
        <v>58</v>
      </c>
      <c r="AS38">
        <v>0</v>
      </c>
      <c r="AT38">
        <v>0</v>
      </c>
      <c r="AW38">
        <v>1</v>
      </c>
      <c r="AX38">
        <v>2</v>
      </c>
      <c r="AY38">
        <v>44013</v>
      </c>
      <c r="AZ38" t="s">
        <v>59</v>
      </c>
      <c r="BB38">
        <v>1</v>
      </c>
      <c r="BC38">
        <v>7</v>
      </c>
      <c r="BD38">
        <v>2</v>
      </c>
      <c r="BE38" s="3">
        <v>44286</v>
      </c>
      <c r="BF38" s="16" t="str">
        <f>VLOOKUP(C38,'Cta Contable'!A:E,5,FALSE)</f>
        <v>A</v>
      </c>
      <c r="BG38" s="16" t="str">
        <f>VLOOKUP(C38,'Cta Contable'!A:D,4,FALSE)</f>
        <v>Consumo</v>
      </c>
      <c r="BH38" t="str">
        <f>VLOOKUP(Q38,Lista!A:B,2,TRUE)</f>
        <v>2.500.001 - 5.000.000</v>
      </c>
      <c r="BI38" s="16" t="str">
        <f t="shared" si="2"/>
        <v>Al día</v>
      </c>
      <c r="BJ38" t="str">
        <f t="shared" si="1"/>
        <v>-</v>
      </c>
    </row>
    <row r="39" spans="1:62" x14ac:dyDescent="0.25">
      <c r="A39" t="s">
        <v>56</v>
      </c>
      <c r="B39" t="s">
        <v>171</v>
      </c>
      <c r="C39" s="17">
        <v>144205</v>
      </c>
      <c r="D39">
        <v>4</v>
      </c>
      <c r="E39">
        <v>19283</v>
      </c>
      <c r="F39" s="23">
        <v>43728</v>
      </c>
      <c r="G39" s="23">
        <v>44972</v>
      </c>
      <c r="H39">
        <v>15</v>
      </c>
      <c r="I39">
        <v>1</v>
      </c>
      <c r="J39">
        <v>16</v>
      </c>
      <c r="K39">
        <v>30</v>
      </c>
      <c r="L39">
        <v>2</v>
      </c>
      <c r="M39" s="25">
        <v>20.94</v>
      </c>
      <c r="N39" s="25">
        <v>23.071335999999999</v>
      </c>
      <c r="O39" s="27">
        <v>19900000</v>
      </c>
      <c r="P39" s="27">
        <v>695322</v>
      </c>
      <c r="Q39" s="27">
        <v>13212084</v>
      </c>
      <c r="R39" s="27">
        <v>114120</v>
      </c>
      <c r="S39">
        <v>0</v>
      </c>
      <c r="T39">
        <v>0</v>
      </c>
      <c r="V39" s="27">
        <v>0</v>
      </c>
      <c r="W39" s="27">
        <v>0</v>
      </c>
      <c r="X39" s="27">
        <v>0</v>
      </c>
      <c r="AA39" s="23">
        <v>44285</v>
      </c>
      <c r="AB39">
        <v>1</v>
      </c>
      <c r="AC39" t="s">
        <v>57</v>
      </c>
      <c r="AD39">
        <v>1</v>
      </c>
      <c r="AE39">
        <v>30</v>
      </c>
      <c r="AF39" s="27">
        <v>131940</v>
      </c>
      <c r="AM39">
        <v>1</v>
      </c>
      <c r="AN39">
        <v>1</v>
      </c>
      <c r="AQ39" s="27">
        <v>2673213</v>
      </c>
      <c r="AR39" t="s">
        <v>58</v>
      </c>
      <c r="AS39">
        <v>0</v>
      </c>
      <c r="AT39">
        <v>0</v>
      </c>
      <c r="AW39">
        <v>5</v>
      </c>
      <c r="BB39">
        <v>1</v>
      </c>
      <c r="BC39">
        <v>7</v>
      </c>
      <c r="BD39">
        <v>2</v>
      </c>
      <c r="BE39" s="3">
        <v>44286</v>
      </c>
      <c r="BF39" s="16" t="str">
        <f>VLOOKUP(C39,'Cta Contable'!A:E,5,FALSE)</f>
        <v>A</v>
      </c>
      <c r="BG39" s="16" t="str">
        <f>VLOOKUP(C39,'Cta Contable'!A:D,4,FALSE)</f>
        <v>Consumo</v>
      </c>
      <c r="BH39" t="str">
        <f>VLOOKUP(Q39,Lista!A:B,2,TRUE)</f>
        <v>10.000.001 - 15.000.000</v>
      </c>
      <c r="BI39" s="16" t="str">
        <f t="shared" si="2"/>
        <v>Al día</v>
      </c>
      <c r="BJ39" t="str">
        <f t="shared" si="1"/>
        <v>-</v>
      </c>
    </row>
    <row r="40" spans="1:62" x14ac:dyDescent="0.25">
      <c r="A40" t="s">
        <v>56</v>
      </c>
      <c r="B40" t="s">
        <v>171</v>
      </c>
      <c r="C40" s="17">
        <v>144205</v>
      </c>
      <c r="D40">
        <v>4</v>
      </c>
      <c r="E40">
        <v>19720</v>
      </c>
      <c r="F40" s="23">
        <v>43826</v>
      </c>
      <c r="G40" s="23">
        <v>45209</v>
      </c>
      <c r="H40">
        <v>0</v>
      </c>
      <c r="I40">
        <v>1</v>
      </c>
      <c r="J40">
        <v>14</v>
      </c>
      <c r="K40">
        <v>30</v>
      </c>
      <c r="L40">
        <v>2</v>
      </c>
      <c r="M40" s="25">
        <v>20.95</v>
      </c>
      <c r="N40" s="25">
        <v>23.083431999999998</v>
      </c>
      <c r="O40" s="27">
        <v>19900000</v>
      </c>
      <c r="P40" s="27">
        <v>642106</v>
      </c>
      <c r="Q40" s="27">
        <v>15199704</v>
      </c>
      <c r="R40" s="27">
        <v>168055</v>
      </c>
      <c r="S40">
        <v>0</v>
      </c>
      <c r="T40">
        <v>0</v>
      </c>
      <c r="V40" s="27">
        <v>0</v>
      </c>
      <c r="W40" s="27">
        <v>0</v>
      </c>
      <c r="X40" s="27">
        <v>0</v>
      </c>
      <c r="AA40" s="23">
        <v>44266</v>
      </c>
      <c r="AB40">
        <v>1</v>
      </c>
      <c r="AC40" t="s">
        <v>57</v>
      </c>
      <c r="AD40">
        <v>1</v>
      </c>
      <c r="AE40">
        <v>30</v>
      </c>
      <c r="AF40" s="27">
        <v>0</v>
      </c>
      <c r="AM40">
        <v>1</v>
      </c>
      <c r="AN40">
        <v>1</v>
      </c>
      <c r="AQ40" s="27">
        <v>2152500</v>
      </c>
      <c r="AR40" t="s">
        <v>58</v>
      </c>
      <c r="AS40">
        <v>0</v>
      </c>
      <c r="AT40">
        <v>0</v>
      </c>
      <c r="AW40">
        <v>5</v>
      </c>
      <c r="BB40">
        <v>1</v>
      </c>
      <c r="BC40">
        <v>7</v>
      </c>
      <c r="BD40">
        <v>2</v>
      </c>
      <c r="BE40" s="3">
        <v>44286</v>
      </c>
      <c r="BF40" s="16" t="str">
        <f>VLOOKUP(C40,'Cta Contable'!A:E,5,FALSE)</f>
        <v>A</v>
      </c>
      <c r="BG40" s="16" t="str">
        <f>VLOOKUP(C40,'Cta Contable'!A:D,4,FALSE)</f>
        <v>Consumo</v>
      </c>
      <c r="BH40" t="str">
        <f>VLOOKUP(Q40,Lista!A:B,2,TRUE)</f>
        <v>15.000.001 - 20.000.000</v>
      </c>
      <c r="BI40" s="16" t="str">
        <f t="shared" si="2"/>
        <v>Al día</v>
      </c>
      <c r="BJ40" t="str">
        <f t="shared" si="1"/>
        <v>-</v>
      </c>
    </row>
    <row r="41" spans="1:62" x14ac:dyDescent="0.25">
      <c r="A41" t="s">
        <v>56</v>
      </c>
      <c r="B41" t="s">
        <v>171</v>
      </c>
      <c r="C41" s="17">
        <v>144205</v>
      </c>
      <c r="D41">
        <v>4</v>
      </c>
      <c r="E41">
        <v>18684</v>
      </c>
      <c r="F41" s="23">
        <v>44013</v>
      </c>
      <c r="G41" s="23">
        <v>44931</v>
      </c>
      <c r="H41">
        <v>25</v>
      </c>
      <c r="I41">
        <v>1</v>
      </c>
      <c r="J41">
        <v>7</v>
      </c>
      <c r="K41">
        <v>30</v>
      </c>
      <c r="L41">
        <v>2</v>
      </c>
      <c r="M41" s="25">
        <v>20.97</v>
      </c>
      <c r="N41" s="25">
        <v>23.107628999999999</v>
      </c>
      <c r="O41" s="27">
        <v>6851881</v>
      </c>
      <c r="P41" s="27">
        <v>295417</v>
      </c>
      <c r="Q41" s="27">
        <v>5434827</v>
      </c>
      <c r="R41" s="27">
        <v>421202</v>
      </c>
      <c r="S41">
        <v>0</v>
      </c>
      <c r="T41">
        <v>0</v>
      </c>
      <c r="V41" s="27">
        <v>0</v>
      </c>
      <c r="W41" s="27">
        <v>0</v>
      </c>
      <c r="X41" s="27">
        <v>0</v>
      </c>
      <c r="AA41" s="23">
        <v>44152</v>
      </c>
      <c r="AB41">
        <v>1</v>
      </c>
      <c r="AC41" t="s">
        <v>57</v>
      </c>
      <c r="AD41">
        <v>1</v>
      </c>
      <c r="AE41">
        <v>30</v>
      </c>
      <c r="AF41" s="27">
        <v>77415</v>
      </c>
      <c r="AM41">
        <v>1</v>
      </c>
      <c r="AN41">
        <v>1</v>
      </c>
      <c r="AQ41" s="27">
        <v>1049000</v>
      </c>
      <c r="AR41" t="s">
        <v>58</v>
      </c>
      <c r="AS41">
        <v>0</v>
      </c>
      <c r="AT41">
        <v>0</v>
      </c>
      <c r="AW41">
        <v>1</v>
      </c>
      <c r="AX41">
        <v>2</v>
      </c>
      <c r="AY41">
        <v>44013</v>
      </c>
      <c r="AZ41" t="s">
        <v>59</v>
      </c>
      <c r="BB41">
        <v>1</v>
      </c>
      <c r="BC41">
        <v>7</v>
      </c>
      <c r="BD41">
        <v>2</v>
      </c>
      <c r="BE41" s="3">
        <v>44286</v>
      </c>
      <c r="BF41" s="16" t="str">
        <f>VLOOKUP(C41,'Cta Contable'!A:E,5,FALSE)</f>
        <v>A</v>
      </c>
      <c r="BG41" s="16" t="str">
        <f>VLOOKUP(C41,'Cta Contable'!A:D,4,FALSE)</f>
        <v>Consumo</v>
      </c>
      <c r="BH41" t="str">
        <f>VLOOKUP(Q41,Lista!A:B,2,TRUE)</f>
        <v>5.000.001 - 10.000.000</v>
      </c>
      <c r="BI41" s="16" t="str">
        <f t="shared" si="2"/>
        <v>Al día</v>
      </c>
      <c r="BJ41" t="str">
        <f t="shared" si="1"/>
        <v>-</v>
      </c>
    </row>
    <row r="42" spans="1:62" x14ac:dyDescent="0.25">
      <c r="A42" t="s">
        <v>56</v>
      </c>
      <c r="B42" t="s">
        <v>171</v>
      </c>
      <c r="C42" s="17">
        <v>144205</v>
      </c>
      <c r="D42">
        <v>4</v>
      </c>
      <c r="E42">
        <v>20109</v>
      </c>
      <c r="F42" s="23">
        <v>43951</v>
      </c>
      <c r="G42" s="23">
        <v>44515</v>
      </c>
      <c r="H42">
        <v>0</v>
      </c>
      <c r="I42">
        <v>1</v>
      </c>
      <c r="J42">
        <v>11</v>
      </c>
      <c r="K42">
        <v>30</v>
      </c>
      <c r="L42">
        <v>2</v>
      </c>
      <c r="M42" s="25">
        <v>23.31</v>
      </c>
      <c r="N42" s="25">
        <v>25.968906</v>
      </c>
      <c r="O42" s="27">
        <v>2200000</v>
      </c>
      <c r="P42" s="27">
        <v>146004</v>
      </c>
      <c r="Q42" s="27">
        <v>851796</v>
      </c>
      <c r="R42" s="27">
        <v>6072</v>
      </c>
      <c r="S42">
        <v>0</v>
      </c>
      <c r="T42">
        <v>0</v>
      </c>
      <c r="V42" s="27">
        <v>0</v>
      </c>
      <c r="W42" s="27">
        <v>0</v>
      </c>
      <c r="X42" s="27">
        <v>0</v>
      </c>
      <c r="AA42" s="23">
        <v>44274</v>
      </c>
      <c r="AB42">
        <v>1</v>
      </c>
      <c r="AC42" t="s">
        <v>57</v>
      </c>
      <c r="AD42">
        <v>1</v>
      </c>
      <c r="AE42">
        <v>30</v>
      </c>
      <c r="AF42" s="27">
        <v>0</v>
      </c>
      <c r="AM42">
        <v>1</v>
      </c>
      <c r="AN42">
        <v>1</v>
      </c>
      <c r="AQ42" s="27">
        <v>701000</v>
      </c>
      <c r="AR42" t="s">
        <v>58</v>
      </c>
      <c r="AS42">
        <v>0</v>
      </c>
      <c r="AT42">
        <v>0</v>
      </c>
      <c r="AW42">
        <v>5</v>
      </c>
      <c r="BB42">
        <v>1</v>
      </c>
      <c r="BC42">
        <v>7</v>
      </c>
      <c r="BD42">
        <v>2</v>
      </c>
      <c r="BE42" s="3">
        <v>44286</v>
      </c>
      <c r="BF42" s="16" t="str">
        <f>VLOOKUP(C42,'Cta Contable'!A:E,5,FALSE)</f>
        <v>A</v>
      </c>
      <c r="BG42" s="16" t="str">
        <f>VLOOKUP(C42,'Cta Contable'!A:D,4,FALSE)</f>
        <v>Consumo</v>
      </c>
      <c r="BH42" t="str">
        <f>VLOOKUP(Q42,Lista!A:B,2,TRUE)</f>
        <v>1- 2.500.000</v>
      </c>
      <c r="BI42" s="16" t="str">
        <f t="shared" si="2"/>
        <v>Al día</v>
      </c>
      <c r="BJ42" t="str">
        <f t="shared" si="1"/>
        <v>-</v>
      </c>
    </row>
    <row r="43" spans="1:62" x14ac:dyDescent="0.25">
      <c r="A43" t="s">
        <v>56</v>
      </c>
      <c r="B43" t="s">
        <v>171</v>
      </c>
      <c r="C43" s="17">
        <v>144205</v>
      </c>
      <c r="D43">
        <v>4</v>
      </c>
      <c r="E43">
        <v>20878</v>
      </c>
      <c r="F43" s="23">
        <v>44144</v>
      </c>
      <c r="G43" s="23">
        <v>45250</v>
      </c>
      <c r="H43">
        <v>0</v>
      </c>
      <c r="I43">
        <v>1</v>
      </c>
      <c r="J43">
        <v>3</v>
      </c>
      <c r="K43">
        <v>30</v>
      </c>
      <c r="L43">
        <v>2</v>
      </c>
      <c r="M43" s="25">
        <v>21.02</v>
      </c>
      <c r="N43" s="25">
        <v>23.168139</v>
      </c>
      <c r="O43" s="27">
        <v>6000000</v>
      </c>
      <c r="P43" s="27">
        <v>226112</v>
      </c>
      <c r="Q43" s="27">
        <v>5503131</v>
      </c>
      <c r="R43" s="27">
        <v>32130</v>
      </c>
      <c r="S43">
        <v>0</v>
      </c>
      <c r="T43">
        <v>0</v>
      </c>
      <c r="V43" s="27">
        <v>0</v>
      </c>
      <c r="W43" s="27">
        <v>0</v>
      </c>
      <c r="X43" s="27">
        <v>0</v>
      </c>
      <c r="AA43" s="23">
        <v>44279</v>
      </c>
      <c r="AB43">
        <v>1</v>
      </c>
      <c r="AC43" t="s">
        <v>57</v>
      </c>
      <c r="AD43">
        <v>1</v>
      </c>
      <c r="AE43">
        <v>30</v>
      </c>
      <c r="AF43" s="27">
        <v>0</v>
      </c>
      <c r="AM43">
        <v>1</v>
      </c>
      <c r="AN43">
        <v>1</v>
      </c>
      <c r="AQ43" s="27">
        <v>1910000</v>
      </c>
      <c r="AR43" t="s">
        <v>58</v>
      </c>
      <c r="AS43">
        <v>0</v>
      </c>
      <c r="AT43">
        <v>0</v>
      </c>
      <c r="AW43">
        <v>5</v>
      </c>
      <c r="BB43">
        <v>1</v>
      </c>
      <c r="BC43">
        <v>7</v>
      </c>
      <c r="BD43">
        <v>2</v>
      </c>
      <c r="BE43" s="3">
        <v>44286</v>
      </c>
      <c r="BF43" s="16" t="str">
        <f>VLOOKUP(C43,'Cta Contable'!A:E,5,FALSE)</f>
        <v>A</v>
      </c>
      <c r="BG43" s="16" t="str">
        <f>VLOOKUP(C43,'Cta Contable'!A:D,4,FALSE)</f>
        <v>Consumo</v>
      </c>
      <c r="BH43" t="str">
        <f>VLOOKUP(Q43,Lista!A:B,2,TRUE)</f>
        <v>5.000.001 - 10.000.000</v>
      </c>
      <c r="BI43" s="16" t="str">
        <f t="shared" si="2"/>
        <v>Al día</v>
      </c>
      <c r="BJ43" t="str">
        <f t="shared" si="1"/>
        <v>-</v>
      </c>
    </row>
    <row r="44" spans="1:62" x14ac:dyDescent="0.25">
      <c r="A44" t="s">
        <v>56</v>
      </c>
      <c r="B44" t="s">
        <v>171</v>
      </c>
      <c r="C44" s="17">
        <v>144205</v>
      </c>
      <c r="D44">
        <v>4</v>
      </c>
      <c r="E44">
        <v>21327</v>
      </c>
      <c r="F44" s="23">
        <v>44244</v>
      </c>
      <c r="G44" s="23">
        <v>45350</v>
      </c>
      <c r="H44">
        <v>0</v>
      </c>
      <c r="I44">
        <v>1</v>
      </c>
      <c r="J44">
        <v>0</v>
      </c>
      <c r="K44">
        <v>30</v>
      </c>
      <c r="L44">
        <v>2</v>
      </c>
      <c r="M44" s="25">
        <v>21.02</v>
      </c>
      <c r="N44" s="25">
        <v>23.168139</v>
      </c>
      <c r="O44" s="27">
        <v>7000000</v>
      </c>
      <c r="P44" s="27">
        <v>263797</v>
      </c>
      <c r="Q44" s="27">
        <v>7000000</v>
      </c>
      <c r="R44" s="27">
        <v>122610</v>
      </c>
      <c r="S44">
        <v>0</v>
      </c>
      <c r="T44">
        <v>0</v>
      </c>
      <c r="V44" s="27">
        <v>0</v>
      </c>
      <c r="W44" s="27">
        <v>0</v>
      </c>
      <c r="X44" s="27">
        <v>0</v>
      </c>
      <c r="AA44" s="23">
        <v>44255</v>
      </c>
      <c r="AB44">
        <v>1</v>
      </c>
      <c r="AC44" t="s">
        <v>57</v>
      </c>
      <c r="AD44">
        <v>1</v>
      </c>
      <c r="AE44">
        <v>30</v>
      </c>
      <c r="AF44" s="27">
        <v>0</v>
      </c>
      <c r="AM44">
        <v>1</v>
      </c>
      <c r="AN44">
        <v>1</v>
      </c>
      <c r="AQ44" s="27">
        <v>1378500</v>
      </c>
      <c r="AR44" t="s">
        <v>58</v>
      </c>
      <c r="AS44">
        <v>0</v>
      </c>
      <c r="AT44">
        <v>0</v>
      </c>
      <c r="AW44">
        <v>5</v>
      </c>
      <c r="BB44">
        <v>1</v>
      </c>
      <c r="BC44">
        <v>7</v>
      </c>
      <c r="BD44">
        <v>2</v>
      </c>
      <c r="BE44" s="3">
        <v>44286</v>
      </c>
      <c r="BF44" s="16" t="str">
        <f>VLOOKUP(C44,'Cta Contable'!A:E,5,FALSE)</f>
        <v>A</v>
      </c>
      <c r="BG44" s="16" t="str">
        <f>VLOOKUP(C44,'Cta Contable'!A:D,4,FALSE)</f>
        <v>Consumo</v>
      </c>
      <c r="BH44" t="str">
        <f>VLOOKUP(Q44,Lista!A:B,2,TRUE)</f>
        <v>5.000.001 - 10.000.000</v>
      </c>
      <c r="BI44" s="16" t="str">
        <f t="shared" si="2"/>
        <v>Al día</v>
      </c>
      <c r="BJ44" t="str">
        <f t="shared" si="1"/>
        <v>-</v>
      </c>
    </row>
    <row r="45" spans="1:62" x14ac:dyDescent="0.25">
      <c r="A45" t="s">
        <v>56</v>
      </c>
      <c r="B45" t="s">
        <v>171</v>
      </c>
      <c r="C45" s="17">
        <v>144205</v>
      </c>
      <c r="D45">
        <v>4</v>
      </c>
      <c r="E45">
        <v>20307</v>
      </c>
      <c r="F45" s="23">
        <v>44025</v>
      </c>
      <c r="G45" s="23">
        <v>45245</v>
      </c>
      <c r="H45">
        <v>0</v>
      </c>
      <c r="I45">
        <v>1</v>
      </c>
      <c r="J45">
        <v>8</v>
      </c>
      <c r="K45">
        <v>30</v>
      </c>
      <c r="L45">
        <v>2</v>
      </c>
      <c r="M45" s="25">
        <v>19.320074000000002</v>
      </c>
      <c r="N45" s="25">
        <v>21.126100000000001</v>
      </c>
      <c r="O45" s="27">
        <v>5000000</v>
      </c>
      <c r="P45" s="27">
        <v>170511</v>
      </c>
      <c r="Q45" s="27">
        <v>4197524</v>
      </c>
      <c r="R45" s="27">
        <v>60831</v>
      </c>
      <c r="S45">
        <v>0</v>
      </c>
      <c r="T45">
        <v>0</v>
      </c>
      <c r="V45" s="27">
        <v>0</v>
      </c>
      <c r="W45" s="27">
        <v>0</v>
      </c>
      <c r="X45" s="27">
        <v>0</v>
      </c>
      <c r="AA45" s="23">
        <v>44258</v>
      </c>
      <c r="AB45">
        <v>1</v>
      </c>
      <c r="AC45" t="s">
        <v>57</v>
      </c>
      <c r="AD45">
        <v>1</v>
      </c>
      <c r="AE45">
        <v>30</v>
      </c>
      <c r="AF45" s="27">
        <v>0</v>
      </c>
      <c r="AM45">
        <v>1</v>
      </c>
      <c r="AN45">
        <v>1</v>
      </c>
      <c r="AQ45" s="27">
        <v>1426000</v>
      </c>
      <c r="AR45" t="s">
        <v>58</v>
      </c>
      <c r="AS45">
        <v>0</v>
      </c>
      <c r="AT45">
        <v>0</v>
      </c>
      <c r="AW45">
        <v>5</v>
      </c>
      <c r="BB45">
        <v>1</v>
      </c>
      <c r="BC45">
        <v>7</v>
      </c>
      <c r="BD45">
        <v>2</v>
      </c>
      <c r="BE45" s="3">
        <v>44286</v>
      </c>
      <c r="BF45" s="16" t="str">
        <f>VLOOKUP(C45,'Cta Contable'!A:E,5,FALSE)</f>
        <v>A</v>
      </c>
      <c r="BG45" s="16" t="str">
        <f>VLOOKUP(C45,'Cta Contable'!A:D,4,FALSE)</f>
        <v>Consumo</v>
      </c>
      <c r="BH45" t="str">
        <f>VLOOKUP(Q45,Lista!A:B,2,TRUE)</f>
        <v>2.500.001 - 5.000.000</v>
      </c>
      <c r="BI45" s="16" t="str">
        <f t="shared" si="2"/>
        <v>Al día</v>
      </c>
      <c r="BJ45" t="str">
        <f t="shared" si="1"/>
        <v>-</v>
      </c>
    </row>
    <row r="46" spans="1:62" x14ac:dyDescent="0.25">
      <c r="A46" t="s">
        <v>56</v>
      </c>
      <c r="B46" t="s">
        <v>171</v>
      </c>
      <c r="C46" s="17">
        <v>144205</v>
      </c>
      <c r="D46">
        <v>3</v>
      </c>
      <c r="E46">
        <v>20424</v>
      </c>
      <c r="F46" s="23">
        <v>44043</v>
      </c>
      <c r="G46" s="23">
        <v>44423</v>
      </c>
      <c r="H46">
        <v>0</v>
      </c>
      <c r="I46">
        <v>1</v>
      </c>
      <c r="J46">
        <v>7</v>
      </c>
      <c r="K46">
        <v>30</v>
      </c>
      <c r="L46">
        <v>2</v>
      </c>
      <c r="M46" s="25">
        <v>21.02</v>
      </c>
      <c r="N46" s="25">
        <v>23.168139</v>
      </c>
      <c r="O46" s="27">
        <v>3600000</v>
      </c>
      <c r="P46" s="27">
        <v>335244</v>
      </c>
      <c r="Q46" s="27">
        <v>1591614</v>
      </c>
      <c r="R46" s="27">
        <v>2872</v>
      </c>
      <c r="S46">
        <v>0</v>
      </c>
      <c r="T46">
        <v>0</v>
      </c>
      <c r="V46" s="27">
        <v>0</v>
      </c>
      <c r="W46" s="27">
        <v>0</v>
      </c>
      <c r="X46" s="27">
        <v>0</v>
      </c>
      <c r="AA46" s="23">
        <v>44282</v>
      </c>
      <c r="AB46">
        <v>1</v>
      </c>
      <c r="AC46" t="s">
        <v>57</v>
      </c>
      <c r="AD46">
        <v>1</v>
      </c>
      <c r="AE46">
        <v>30</v>
      </c>
      <c r="AF46" s="27">
        <v>0</v>
      </c>
      <c r="AM46">
        <v>1</v>
      </c>
      <c r="AN46">
        <v>1</v>
      </c>
      <c r="AO46" s="40">
        <v>44043</v>
      </c>
      <c r="AP46" s="40" t="s">
        <v>59</v>
      </c>
      <c r="AQ46" s="27">
        <v>1756000</v>
      </c>
      <c r="AR46" t="s">
        <v>58</v>
      </c>
      <c r="AS46">
        <v>1</v>
      </c>
      <c r="AT46">
        <v>0</v>
      </c>
      <c r="AW46">
        <v>5</v>
      </c>
      <c r="BB46">
        <v>1</v>
      </c>
      <c r="BC46">
        <v>7</v>
      </c>
      <c r="BD46">
        <v>2</v>
      </c>
      <c r="BE46" s="3">
        <v>44286</v>
      </c>
      <c r="BF46" s="16" t="str">
        <f>VLOOKUP(C46,'Cta Contable'!A:E,5,FALSE)</f>
        <v>A</v>
      </c>
      <c r="BG46" s="16" t="str">
        <f>VLOOKUP(C46,'Cta Contable'!A:D,4,FALSE)</f>
        <v>Consumo</v>
      </c>
      <c r="BH46" t="str">
        <f>VLOOKUP(Q46,Lista!A:B,2,TRUE)</f>
        <v>1- 2.500.000</v>
      </c>
      <c r="BI46" s="16" t="str">
        <f t="shared" si="2"/>
        <v>Al día</v>
      </c>
      <c r="BJ46" t="str">
        <f t="shared" si="1"/>
        <v>-</v>
      </c>
    </row>
    <row r="47" spans="1:62" x14ac:dyDescent="0.25">
      <c r="A47" t="s">
        <v>56</v>
      </c>
      <c r="B47" t="s">
        <v>171</v>
      </c>
      <c r="C47" s="17">
        <v>144205</v>
      </c>
      <c r="D47">
        <v>4</v>
      </c>
      <c r="E47">
        <v>21465</v>
      </c>
      <c r="F47" s="23">
        <v>44278</v>
      </c>
      <c r="G47" s="23">
        <v>45076</v>
      </c>
      <c r="H47">
        <v>0</v>
      </c>
      <c r="I47">
        <v>1</v>
      </c>
      <c r="J47">
        <v>0</v>
      </c>
      <c r="K47">
        <v>30</v>
      </c>
      <c r="L47">
        <v>2</v>
      </c>
      <c r="M47" s="25">
        <v>22.619997999999999</v>
      </c>
      <c r="N47" s="25">
        <v>25.118919999999999</v>
      </c>
      <c r="O47" s="27">
        <v>3000000</v>
      </c>
      <c r="P47" s="27">
        <v>147023</v>
      </c>
      <c r="Q47" s="27">
        <v>3000000</v>
      </c>
      <c r="R47" s="27">
        <v>0</v>
      </c>
      <c r="S47">
        <v>0</v>
      </c>
      <c r="T47">
        <v>0</v>
      </c>
      <c r="V47" s="27">
        <v>0</v>
      </c>
      <c r="W47" s="27">
        <v>0</v>
      </c>
      <c r="X47" s="27">
        <v>0</v>
      </c>
      <c r="AA47" s="23">
        <v>44285</v>
      </c>
      <c r="AB47">
        <v>1</v>
      </c>
      <c r="AC47" t="s">
        <v>57</v>
      </c>
      <c r="AD47">
        <v>1</v>
      </c>
      <c r="AE47">
        <v>30</v>
      </c>
      <c r="AF47" s="27">
        <v>0</v>
      </c>
      <c r="AM47">
        <v>1</v>
      </c>
      <c r="AN47">
        <v>1</v>
      </c>
      <c r="AQ47" s="27">
        <v>240000</v>
      </c>
      <c r="AR47" t="s">
        <v>58</v>
      </c>
      <c r="AS47">
        <v>0</v>
      </c>
      <c r="AT47">
        <v>0</v>
      </c>
      <c r="AW47">
        <v>5</v>
      </c>
      <c r="BB47">
        <v>1</v>
      </c>
      <c r="BC47">
        <v>7</v>
      </c>
      <c r="BD47">
        <v>2</v>
      </c>
      <c r="BE47" s="3">
        <v>44286</v>
      </c>
      <c r="BF47" s="16" t="str">
        <f>VLOOKUP(C47,'Cta Contable'!A:E,5,FALSE)</f>
        <v>A</v>
      </c>
      <c r="BG47" s="16" t="str">
        <f>VLOOKUP(C47,'Cta Contable'!A:D,4,FALSE)</f>
        <v>Consumo</v>
      </c>
      <c r="BH47" t="str">
        <f>VLOOKUP(Q47,Lista!A:B,2,TRUE)</f>
        <v>2.500.001 - 5.000.000</v>
      </c>
      <c r="BI47" s="16" t="str">
        <f t="shared" si="2"/>
        <v>Al día</v>
      </c>
      <c r="BJ47" t="str">
        <f t="shared" si="1"/>
        <v>-</v>
      </c>
    </row>
    <row r="48" spans="1:62" x14ac:dyDescent="0.25">
      <c r="A48" t="s">
        <v>56</v>
      </c>
      <c r="B48" t="s">
        <v>171</v>
      </c>
      <c r="C48" s="17">
        <v>144205</v>
      </c>
      <c r="D48">
        <v>4</v>
      </c>
      <c r="E48">
        <v>20832</v>
      </c>
      <c r="F48" s="23">
        <v>44133</v>
      </c>
      <c r="G48" s="23">
        <v>44864</v>
      </c>
      <c r="H48">
        <v>0</v>
      </c>
      <c r="I48">
        <v>1</v>
      </c>
      <c r="J48">
        <v>22</v>
      </c>
      <c r="K48">
        <v>30</v>
      </c>
      <c r="L48">
        <v>2</v>
      </c>
      <c r="M48" s="25">
        <v>23.42</v>
      </c>
      <c r="N48" s="25">
        <v>26.104899</v>
      </c>
      <c r="O48" s="27">
        <v>2000000</v>
      </c>
      <c r="P48" s="27">
        <v>105164</v>
      </c>
      <c r="Q48" s="27">
        <v>176659</v>
      </c>
      <c r="R48" s="27">
        <v>575</v>
      </c>
      <c r="S48">
        <v>0</v>
      </c>
      <c r="T48">
        <v>0</v>
      </c>
      <c r="V48" s="27">
        <v>0</v>
      </c>
      <c r="W48" s="27">
        <v>0</v>
      </c>
      <c r="X48" s="27">
        <v>0</v>
      </c>
      <c r="AA48" s="23">
        <v>44280</v>
      </c>
      <c r="AB48">
        <v>1</v>
      </c>
      <c r="AC48" t="s">
        <v>57</v>
      </c>
      <c r="AD48">
        <v>1</v>
      </c>
      <c r="AE48">
        <v>30</v>
      </c>
      <c r="AF48" s="27">
        <v>0</v>
      </c>
      <c r="AM48">
        <v>1</v>
      </c>
      <c r="AN48">
        <v>1</v>
      </c>
      <c r="AQ48" s="27">
        <v>485000</v>
      </c>
      <c r="AR48" t="s">
        <v>58</v>
      </c>
      <c r="AS48">
        <v>0</v>
      </c>
      <c r="AT48">
        <v>0</v>
      </c>
      <c r="AW48">
        <v>5</v>
      </c>
      <c r="BB48">
        <v>1</v>
      </c>
      <c r="BC48">
        <v>7</v>
      </c>
      <c r="BD48">
        <v>2</v>
      </c>
      <c r="BE48" s="3">
        <v>44286</v>
      </c>
      <c r="BF48" s="16" t="str">
        <f>VLOOKUP(C48,'Cta Contable'!A:E,5,FALSE)</f>
        <v>A</v>
      </c>
      <c r="BG48" s="16" t="str">
        <f>VLOOKUP(C48,'Cta Contable'!A:D,4,FALSE)</f>
        <v>Consumo</v>
      </c>
      <c r="BH48" t="str">
        <f>VLOOKUP(Q48,Lista!A:B,2,TRUE)</f>
        <v>1- 2.500.000</v>
      </c>
      <c r="BI48" s="16" t="str">
        <f t="shared" si="2"/>
        <v>Al día</v>
      </c>
      <c r="BJ48" t="str">
        <f t="shared" si="1"/>
        <v>-</v>
      </c>
    </row>
    <row r="49" spans="1:62" x14ac:dyDescent="0.25">
      <c r="A49" t="s">
        <v>56</v>
      </c>
      <c r="B49" t="s">
        <v>171</v>
      </c>
      <c r="C49" s="17">
        <v>144205</v>
      </c>
      <c r="D49">
        <v>4</v>
      </c>
      <c r="E49">
        <v>19716</v>
      </c>
      <c r="F49" s="23">
        <v>43826</v>
      </c>
      <c r="G49" s="23">
        <v>44686</v>
      </c>
      <c r="H49">
        <v>0</v>
      </c>
      <c r="I49">
        <v>1</v>
      </c>
      <c r="J49">
        <v>14</v>
      </c>
      <c r="K49">
        <v>30</v>
      </c>
      <c r="L49">
        <v>2</v>
      </c>
      <c r="M49" s="25">
        <v>23.35</v>
      </c>
      <c r="N49" s="25">
        <v>26.018343000000002</v>
      </c>
      <c r="O49" s="27">
        <v>4000000</v>
      </c>
      <c r="P49" s="27">
        <v>186642</v>
      </c>
      <c r="Q49" s="27">
        <v>2265529</v>
      </c>
      <c r="R49" s="27">
        <v>38194</v>
      </c>
      <c r="S49">
        <v>0</v>
      </c>
      <c r="T49">
        <v>0</v>
      </c>
      <c r="V49" s="27">
        <v>0</v>
      </c>
      <c r="W49" s="27">
        <v>0</v>
      </c>
      <c r="X49" s="27">
        <v>0</v>
      </c>
      <c r="AA49" s="23">
        <v>44259</v>
      </c>
      <c r="AB49">
        <v>1</v>
      </c>
      <c r="AC49" t="s">
        <v>57</v>
      </c>
      <c r="AD49">
        <v>1</v>
      </c>
      <c r="AE49">
        <v>30</v>
      </c>
      <c r="AF49" s="27">
        <v>0</v>
      </c>
      <c r="AM49">
        <v>1</v>
      </c>
      <c r="AN49">
        <v>1</v>
      </c>
      <c r="AQ49" s="27">
        <v>558000</v>
      </c>
      <c r="AR49" t="s">
        <v>58</v>
      </c>
      <c r="AS49">
        <v>0</v>
      </c>
      <c r="AT49">
        <v>0</v>
      </c>
      <c r="AW49">
        <v>5</v>
      </c>
      <c r="BB49">
        <v>1</v>
      </c>
      <c r="BC49">
        <v>7</v>
      </c>
      <c r="BD49">
        <v>2</v>
      </c>
      <c r="BE49" s="3">
        <v>44286</v>
      </c>
      <c r="BF49" s="16" t="str">
        <f>VLOOKUP(C49,'Cta Contable'!A:E,5,FALSE)</f>
        <v>A</v>
      </c>
      <c r="BG49" s="16" t="str">
        <f>VLOOKUP(C49,'Cta Contable'!A:D,4,FALSE)</f>
        <v>Consumo</v>
      </c>
      <c r="BH49" t="str">
        <f>VLOOKUP(Q49,Lista!A:B,2,TRUE)</f>
        <v>1- 2.500.000</v>
      </c>
      <c r="BI49" s="16" t="str">
        <f t="shared" si="2"/>
        <v>Al día</v>
      </c>
      <c r="BJ49" t="str">
        <f t="shared" si="1"/>
        <v>-</v>
      </c>
    </row>
    <row r="50" spans="1:62" x14ac:dyDescent="0.25">
      <c r="A50" t="s">
        <v>56</v>
      </c>
      <c r="B50" t="s">
        <v>171</v>
      </c>
      <c r="C50" s="17">
        <v>144205</v>
      </c>
      <c r="D50">
        <v>4</v>
      </c>
      <c r="E50">
        <v>18646</v>
      </c>
      <c r="F50" s="23">
        <v>43593</v>
      </c>
      <c r="G50" s="23">
        <v>44331</v>
      </c>
      <c r="H50">
        <v>0</v>
      </c>
      <c r="I50">
        <v>1</v>
      </c>
      <c r="J50">
        <v>22</v>
      </c>
      <c r="K50">
        <v>30</v>
      </c>
      <c r="L50">
        <v>2</v>
      </c>
      <c r="M50" s="25">
        <v>17.37</v>
      </c>
      <c r="N50" s="25">
        <v>18.821816999999999</v>
      </c>
      <c r="O50" s="27">
        <v>5000000</v>
      </c>
      <c r="P50" s="27">
        <v>248101</v>
      </c>
      <c r="Q50" s="27">
        <v>485635</v>
      </c>
      <c r="R50" s="27">
        <v>3388</v>
      </c>
      <c r="S50">
        <v>0</v>
      </c>
      <c r="T50">
        <v>0</v>
      </c>
      <c r="V50" s="27">
        <v>0</v>
      </c>
      <c r="W50" s="27">
        <v>0</v>
      </c>
      <c r="X50" s="27">
        <v>0</v>
      </c>
      <c r="AA50" s="23">
        <v>44282</v>
      </c>
      <c r="AB50">
        <v>1</v>
      </c>
      <c r="AC50" t="s">
        <v>57</v>
      </c>
      <c r="AD50">
        <v>1</v>
      </c>
      <c r="AE50">
        <v>30</v>
      </c>
      <c r="AF50" s="27">
        <v>0</v>
      </c>
      <c r="AM50">
        <v>1</v>
      </c>
      <c r="AN50">
        <v>1</v>
      </c>
      <c r="AQ50" s="27">
        <v>572515</v>
      </c>
      <c r="AR50" t="s">
        <v>58</v>
      </c>
      <c r="AS50">
        <v>0</v>
      </c>
      <c r="AT50">
        <v>0</v>
      </c>
      <c r="AW50">
        <v>5</v>
      </c>
      <c r="BB50">
        <v>1</v>
      </c>
      <c r="BC50">
        <v>7</v>
      </c>
      <c r="BD50">
        <v>2</v>
      </c>
      <c r="BE50" s="3">
        <v>44286</v>
      </c>
      <c r="BF50" s="16" t="str">
        <f>VLOOKUP(C50,'Cta Contable'!A:E,5,FALSE)</f>
        <v>A</v>
      </c>
      <c r="BG50" s="16" t="str">
        <f>VLOOKUP(C50,'Cta Contable'!A:D,4,FALSE)</f>
        <v>Consumo</v>
      </c>
      <c r="BH50" t="str">
        <f>VLOOKUP(Q50,Lista!A:B,2,TRUE)</f>
        <v>1- 2.500.000</v>
      </c>
      <c r="BI50" s="16" t="str">
        <f t="shared" si="2"/>
        <v>Al día</v>
      </c>
      <c r="BJ50" t="str">
        <f t="shared" si="1"/>
        <v>-</v>
      </c>
    </row>
    <row r="51" spans="1:62" x14ac:dyDescent="0.25">
      <c r="A51" t="s">
        <v>56</v>
      </c>
      <c r="B51" t="s">
        <v>171</v>
      </c>
      <c r="C51" s="17">
        <v>144205</v>
      </c>
      <c r="D51">
        <v>4</v>
      </c>
      <c r="E51">
        <v>19507</v>
      </c>
      <c r="F51" s="23">
        <v>43782</v>
      </c>
      <c r="G51" s="23">
        <v>44392</v>
      </c>
      <c r="H51">
        <v>0</v>
      </c>
      <c r="I51">
        <v>1</v>
      </c>
      <c r="J51">
        <v>16</v>
      </c>
      <c r="K51">
        <v>30</v>
      </c>
      <c r="L51">
        <v>2</v>
      </c>
      <c r="M51" s="25">
        <v>13.28</v>
      </c>
      <c r="N51" s="25">
        <v>14.118883</v>
      </c>
      <c r="O51" s="27">
        <v>1500000</v>
      </c>
      <c r="P51" s="27">
        <v>84018</v>
      </c>
      <c r="Q51" s="27">
        <v>326987</v>
      </c>
      <c r="R51" s="27">
        <v>1761</v>
      </c>
      <c r="S51">
        <v>0</v>
      </c>
      <c r="T51">
        <v>0</v>
      </c>
      <c r="V51" s="27">
        <v>0</v>
      </c>
      <c r="W51" s="27">
        <v>0</v>
      </c>
      <c r="X51" s="27">
        <v>0</v>
      </c>
      <c r="AA51" s="23">
        <v>44282</v>
      </c>
      <c r="AB51">
        <v>1</v>
      </c>
      <c r="AC51" t="s">
        <v>57</v>
      </c>
      <c r="AD51">
        <v>1</v>
      </c>
      <c r="AE51">
        <v>30</v>
      </c>
      <c r="AF51" s="27">
        <v>0</v>
      </c>
      <c r="AM51">
        <v>1</v>
      </c>
      <c r="AN51">
        <v>1</v>
      </c>
      <c r="AQ51" s="27">
        <v>385485</v>
      </c>
      <c r="AR51" t="s">
        <v>58</v>
      </c>
      <c r="AS51">
        <v>0</v>
      </c>
      <c r="AT51">
        <v>0</v>
      </c>
      <c r="AW51">
        <v>5</v>
      </c>
      <c r="BB51">
        <v>1</v>
      </c>
      <c r="BC51">
        <v>7</v>
      </c>
      <c r="BD51">
        <v>2</v>
      </c>
      <c r="BE51" s="3">
        <v>44286</v>
      </c>
      <c r="BF51" s="16" t="str">
        <f>VLOOKUP(C51,'Cta Contable'!A:E,5,FALSE)</f>
        <v>A</v>
      </c>
      <c r="BG51" s="16" t="str">
        <f>VLOOKUP(C51,'Cta Contable'!A:D,4,FALSE)</f>
        <v>Consumo</v>
      </c>
      <c r="BH51" t="str">
        <f>VLOOKUP(Q51,Lista!A:B,2,TRUE)</f>
        <v>1- 2.500.000</v>
      </c>
      <c r="BI51" s="16" t="str">
        <f t="shared" si="2"/>
        <v>Al día</v>
      </c>
      <c r="BJ51" t="str">
        <f t="shared" si="1"/>
        <v>-</v>
      </c>
    </row>
    <row r="52" spans="1:62" x14ac:dyDescent="0.25">
      <c r="A52" t="s">
        <v>56</v>
      </c>
      <c r="B52" t="s">
        <v>171</v>
      </c>
      <c r="C52" s="17">
        <v>144205</v>
      </c>
      <c r="D52">
        <v>3</v>
      </c>
      <c r="E52">
        <v>20155</v>
      </c>
      <c r="F52" s="23">
        <v>43979</v>
      </c>
      <c r="G52" s="23">
        <v>45214</v>
      </c>
      <c r="H52">
        <v>0</v>
      </c>
      <c r="I52">
        <v>1</v>
      </c>
      <c r="J52">
        <v>9</v>
      </c>
      <c r="K52">
        <v>30</v>
      </c>
      <c r="L52">
        <v>2</v>
      </c>
      <c r="M52" s="25">
        <v>19.320074000000002</v>
      </c>
      <c r="N52" s="25">
        <v>21.126100000000001</v>
      </c>
      <c r="O52" s="27">
        <v>5000000</v>
      </c>
      <c r="P52" s="27">
        <v>170511</v>
      </c>
      <c r="Q52" s="27">
        <v>4128471</v>
      </c>
      <c r="R52" s="27">
        <v>37672</v>
      </c>
      <c r="S52">
        <v>0</v>
      </c>
      <c r="T52">
        <v>0</v>
      </c>
      <c r="V52" s="27">
        <v>0</v>
      </c>
      <c r="W52" s="27">
        <v>0</v>
      </c>
      <c r="X52" s="27">
        <v>0</v>
      </c>
      <c r="AA52" s="23">
        <v>44268</v>
      </c>
      <c r="AB52">
        <v>1</v>
      </c>
      <c r="AC52" t="s">
        <v>57</v>
      </c>
      <c r="AD52">
        <v>1</v>
      </c>
      <c r="AE52">
        <v>30</v>
      </c>
      <c r="AF52" s="27">
        <v>0</v>
      </c>
      <c r="AM52">
        <v>1</v>
      </c>
      <c r="AN52">
        <v>1</v>
      </c>
      <c r="AO52" s="40">
        <v>43979</v>
      </c>
      <c r="AP52" s="40" t="s">
        <v>59</v>
      </c>
      <c r="AQ52" s="27">
        <v>1005155</v>
      </c>
      <c r="AR52" t="s">
        <v>58</v>
      </c>
      <c r="AS52">
        <v>1</v>
      </c>
      <c r="AT52">
        <v>0</v>
      </c>
      <c r="AW52">
        <v>5</v>
      </c>
      <c r="BB52">
        <v>1</v>
      </c>
      <c r="BC52">
        <v>7</v>
      </c>
      <c r="BD52">
        <v>2</v>
      </c>
      <c r="BE52" s="3">
        <v>44286</v>
      </c>
      <c r="BF52" s="16" t="str">
        <f>VLOOKUP(C52,'Cta Contable'!A:E,5,FALSE)</f>
        <v>A</v>
      </c>
      <c r="BG52" s="16" t="str">
        <f>VLOOKUP(C52,'Cta Contable'!A:D,4,FALSE)</f>
        <v>Consumo</v>
      </c>
      <c r="BH52" t="str">
        <f>VLOOKUP(Q52,Lista!A:B,2,TRUE)</f>
        <v>2.500.001 - 5.000.000</v>
      </c>
      <c r="BI52" s="16" t="str">
        <f t="shared" si="2"/>
        <v>Al día</v>
      </c>
      <c r="BJ52" t="str">
        <f t="shared" si="1"/>
        <v>-</v>
      </c>
    </row>
    <row r="53" spans="1:62" x14ac:dyDescent="0.25">
      <c r="A53" t="s">
        <v>56</v>
      </c>
      <c r="B53" t="s">
        <v>171</v>
      </c>
      <c r="C53" s="17">
        <v>144205</v>
      </c>
      <c r="D53">
        <v>3</v>
      </c>
      <c r="E53">
        <v>20840</v>
      </c>
      <c r="F53" s="23">
        <v>44134</v>
      </c>
      <c r="G53" s="23">
        <v>45061</v>
      </c>
      <c r="H53">
        <v>0</v>
      </c>
      <c r="I53">
        <v>1</v>
      </c>
      <c r="J53">
        <v>4</v>
      </c>
      <c r="K53">
        <v>30</v>
      </c>
      <c r="L53">
        <v>2</v>
      </c>
      <c r="M53" s="25">
        <v>21.02</v>
      </c>
      <c r="N53" s="25">
        <v>23.168139</v>
      </c>
      <c r="O53" s="27">
        <v>6052304</v>
      </c>
      <c r="P53" s="27">
        <v>261095</v>
      </c>
      <c r="Q53" s="27">
        <v>5404563</v>
      </c>
      <c r="R53" s="27">
        <v>53652</v>
      </c>
      <c r="S53">
        <v>0</v>
      </c>
      <c r="T53">
        <v>0</v>
      </c>
      <c r="V53" s="27">
        <v>0</v>
      </c>
      <c r="W53" s="27">
        <v>0</v>
      </c>
      <c r="X53" s="27">
        <v>0</v>
      </c>
      <c r="AA53" s="23">
        <v>44268</v>
      </c>
      <c r="AB53">
        <v>1</v>
      </c>
      <c r="AC53" t="s">
        <v>57</v>
      </c>
      <c r="AD53">
        <v>1</v>
      </c>
      <c r="AE53">
        <v>30</v>
      </c>
      <c r="AF53" s="27">
        <v>0</v>
      </c>
      <c r="AM53">
        <v>1</v>
      </c>
      <c r="AN53">
        <v>1</v>
      </c>
      <c r="AO53" s="40">
        <v>44134</v>
      </c>
      <c r="AP53" s="40" t="s">
        <v>59</v>
      </c>
      <c r="AQ53" s="27">
        <v>1315845</v>
      </c>
      <c r="AR53" t="s">
        <v>58</v>
      </c>
      <c r="AS53">
        <v>1</v>
      </c>
      <c r="AT53">
        <v>0</v>
      </c>
      <c r="AW53">
        <v>5</v>
      </c>
      <c r="BB53">
        <v>1</v>
      </c>
      <c r="BC53">
        <v>7</v>
      </c>
      <c r="BD53">
        <v>2</v>
      </c>
      <c r="BE53" s="3">
        <v>44286</v>
      </c>
      <c r="BF53" s="16" t="str">
        <f>VLOOKUP(C53,'Cta Contable'!A:E,5,FALSE)</f>
        <v>A</v>
      </c>
      <c r="BG53" s="16" t="str">
        <f>VLOOKUP(C53,'Cta Contable'!A:D,4,FALSE)</f>
        <v>Consumo</v>
      </c>
      <c r="BH53" t="str">
        <f>VLOOKUP(Q53,Lista!A:B,2,TRUE)</f>
        <v>5.000.001 - 10.000.000</v>
      </c>
      <c r="BI53" s="16" t="str">
        <f t="shared" si="2"/>
        <v>Al día</v>
      </c>
      <c r="BJ53" t="str">
        <f t="shared" si="1"/>
        <v>-</v>
      </c>
    </row>
    <row r="54" spans="1:62" x14ac:dyDescent="0.25">
      <c r="A54" t="s">
        <v>56</v>
      </c>
      <c r="B54" t="s">
        <v>171</v>
      </c>
      <c r="C54" s="17">
        <v>144205</v>
      </c>
      <c r="D54">
        <v>4</v>
      </c>
      <c r="E54">
        <v>20820</v>
      </c>
      <c r="F54" s="23">
        <v>44132</v>
      </c>
      <c r="G54" s="23">
        <v>44620</v>
      </c>
      <c r="H54">
        <v>0</v>
      </c>
      <c r="I54">
        <v>1</v>
      </c>
      <c r="J54">
        <v>4</v>
      </c>
      <c r="K54">
        <v>30</v>
      </c>
      <c r="L54">
        <v>2</v>
      </c>
      <c r="M54" s="25">
        <v>23.42</v>
      </c>
      <c r="N54" s="25">
        <v>26.104899</v>
      </c>
      <c r="O54" s="27">
        <v>2000000</v>
      </c>
      <c r="P54" s="27">
        <v>146737</v>
      </c>
      <c r="Q54" s="27">
        <v>1556407</v>
      </c>
      <c r="R54" s="27">
        <v>30273</v>
      </c>
      <c r="S54">
        <v>0</v>
      </c>
      <c r="T54">
        <v>0</v>
      </c>
      <c r="V54" s="27">
        <v>0</v>
      </c>
      <c r="W54" s="27">
        <v>0</v>
      </c>
      <c r="X54" s="27">
        <v>0</v>
      </c>
      <c r="AA54" s="23">
        <v>44256</v>
      </c>
      <c r="AB54">
        <v>1</v>
      </c>
      <c r="AC54" t="s">
        <v>57</v>
      </c>
      <c r="AD54">
        <v>1</v>
      </c>
      <c r="AE54">
        <v>30</v>
      </c>
      <c r="AF54" s="27">
        <v>0</v>
      </c>
      <c r="AM54">
        <v>1</v>
      </c>
      <c r="AN54">
        <v>1</v>
      </c>
      <c r="AQ54" s="27">
        <v>368000</v>
      </c>
      <c r="AR54" t="s">
        <v>58</v>
      </c>
      <c r="AS54">
        <v>0</v>
      </c>
      <c r="AT54">
        <v>0</v>
      </c>
      <c r="AW54">
        <v>5</v>
      </c>
      <c r="BB54">
        <v>1</v>
      </c>
      <c r="BC54">
        <v>7</v>
      </c>
      <c r="BD54">
        <v>2</v>
      </c>
      <c r="BE54" s="3">
        <v>44286</v>
      </c>
      <c r="BF54" s="16" t="str">
        <f>VLOOKUP(C54,'Cta Contable'!A:E,5,FALSE)</f>
        <v>A</v>
      </c>
      <c r="BG54" s="16" t="str">
        <f>VLOOKUP(C54,'Cta Contable'!A:D,4,FALSE)</f>
        <v>Consumo</v>
      </c>
      <c r="BH54" t="str">
        <f>VLOOKUP(Q54,Lista!A:B,2,TRUE)</f>
        <v>1- 2.500.000</v>
      </c>
      <c r="BI54" s="16" t="str">
        <f t="shared" si="2"/>
        <v>Al día</v>
      </c>
      <c r="BJ54" t="str">
        <f t="shared" si="1"/>
        <v>-</v>
      </c>
    </row>
    <row r="55" spans="1:62" x14ac:dyDescent="0.25">
      <c r="A55" t="s">
        <v>56</v>
      </c>
      <c r="B55" t="s">
        <v>171</v>
      </c>
      <c r="C55" s="17">
        <v>144205</v>
      </c>
      <c r="D55">
        <v>4</v>
      </c>
      <c r="E55">
        <v>20407</v>
      </c>
      <c r="F55" s="23">
        <v>44042</v>
      </c>
      <c r="G55" s="23">
        <v>45260</v>
      </c>
      <c r="H55">
        <v>0</v>
      </c>
      <c r="I55">
        <v>1</v>
      </c>
      <c r="J55">
        <v>10</v>
      </c>
      <c r="K55">
        <v>30</v>
      </c>
      <c r="L55">
        <v>2</v>
      </c>
      <c r="M55" s="25">
        <v>19.320074000000002</v>
      </c>
      <c r="N55" s="25">
        <v>21.126100000000001</v>
      </c>
      <c r="O55" s="27">
        <v>5000000</v>
      </c>
      <c r="P55" s="27">
        <v>170511</v>
      </c>
      <c r="Q55" s="27">
        <v>4008511</v>
      </c>
      <c r="R55" s="27">
        <v>27963</v>
      </c>
      <c r="S55">
        <v>0</v>
      </c>
      <c r="T55">
        <v>0</v>
      </c>
      <c r="V55" s="27">
        <v>0</v>
      </c>
      <c r="W55" s="27">
        <v>0</v>
      </c>
      <c r="X55" s="27">
        <v>0</v>
      </c>
      <c r="AA55" s="23">
        <v>44272</v>
      </c>
      <c r="AB55">
        <v>1</v>
      </c>
      <c r="AC55" t="s">
        <v>57</v>
      </c>
      <c r="AD55">
        <v>1</v>
      </c>
      <c r="AE55">
        <v>30</v>
      </c>
      <c r="AF55" s="27">
        <v>0</v>
      </c>
      <c r="AM55">
        <v>1</v>
      </c>
      <c r="AN55">
        <v>1</v>
      </c>
      <c r="AQ55" s="27">
        <v>1255000</v>
      </c>
      <c r="AR55" t="s">
        <v>58</v>
      </c>
      <c r="AS55">
        <v>0</v>
      </c>
      <c r="AT55">
        <v>0</v>
      </c>
      <c r="AW55">
        <v>5</v>
      </c>
      <c r="BB55">
        <v>1</v>
      </c>
      <c r="BC55">
        <v>7</v>
      </c>
      <c r="BD55">
        <v>2</v>
      </c>
      <c r="BE55" s="3">
        <v>44286</v>
      </c>
      <c r="BF55" s="16" t="str">
        <f>VLOOKUP(C55,'Cta Contable'!A:E,5,FALSE)</f>
        <v>A</v>
      </c>
      <c r="BG55" s="16" t="str">
        <f>VLOOKUP(C55,'Cta Contable'!A:D,4,FALSE)</f>
        <v>Consumo</v>
      </c>
      <c r="BH55" t="str">
        <f>VLOOKUP(Q55,Lista!A:B,2,TRUE)</f>
        <v>2.500.001 - 5.000.000</v>
      </c>
      <c r="BI55" s="16" t="str">
        <f t="shared" si="2"/>
        <v>Al día</v>
      </c>
      <c r="BJ55" t="str">
        <f t="shared" si="1"/>
        <v>-</v>
      </c>
    </row>
    <row r="56" spans="1:62" x14ac:dyDescent="0.25">
      <c r="A56" t="s">
        <v>56</v>
      </c>
      <c r="B56" t="s">
        <v>171</v>
      </c>
      <c r="C56" s="17">
        <v>144205</v>
      </c>
      <c r="D56">
        <v>4</v>
      </c>
      <c r="E56">
        <v>18955</v>
      </c>
      <c r="F56" s="23">
        <v>44013</v>
      </c>
      <c r="G56" s="23">
        <v>44747</v>
      </c>
      <c r="H56">
        <v>0</v>
      </c>
      <c r="I56">
        <v>1</v>
      </c>
      <c r="J56">
        <v>8</v>
      </c>
      <c r="K56">
        <v>30</v>
      </c>
      <c r="L56">
        <v>2</v>
      </c>
      <c r="M56" s="25">
        <v>23.42</v>
      </c>
      <c r="N56" s="25">
        <v>26.104899</v>
      </c>
      <c r="O56" s="27">
        <v>8234539</v>
      </c>
      <c r="P56" s="27">
        <v>432989</v>
      </c>
      <c r="Q56" s="27">
        <v>5901571</v>
      </c>
      <c r="R56" s="27">
        <v>95931</v>
      </c>
      <c r="S56">
        <v>0</v>
      </c>
      <c r="T56">
        <v>0</v>
      </c>
      <c r="V56" s="27">
        <v>0</v>
      </c>
      <c r="W56" s="27">
        <v>0</v>
      </c>
      <c r="X56" s="27">
        <v>0</v>
      </c>
      <c r="AA56" s="23">
        <v>44275</v>
      </c>
      <c r="AB56">
        <v>1</v>
      </c>
      <c r="AC56" t="s">
        <v>57</v>
      </c>
      <c r="AD56">
        <v>1</v>
      </c>
      <c r="AE56">
        <v>30</v>
      </c>
      <c r="AF56" s="27">
        <v>0</v>
      </c>
      <c r="AM56">
        <v>1</v>
      </c>
      <c r="AN56">
        <v>1</v>
      </c>
      <c r="AQ56" s="27">
        <v>1295924</v>
      </c>
      <c r="AR56" t="s">
        <v>58</v>
      </c>
      <c r="AS56">
        <v>0</v>
      </c>
      <c r="AT56">
        <v>0</v>
      </c>
      <c r="AW56">
        <v>1</v>
      </c>
      <c r="AX56">
        <v>2</v>
      </c>
      <c r="AY56">
        <v>44013</v>
      </c>
      <c r="AZ56" t="s">
        <v>59</v>
      </c>
      <c r="BB56">
        <v>1</v>
      </c>
      <c r="BC56">
        <v>7</v>
      </c>
      <c r="BD56">
        <v>2</v>
      </c>
      <c r="BE56" s="3">
        <v>44286</v>
      </c>
      <c r="BF56" s="16" t="str">
        <f>VLOOKUP(C56,'Cta Contable'!A:E,5,FALSE)</f>
        <v>A</v>
      </c>
      <c r="BG56" s="16" t="str">
        <f>VLOOKUP(C56,'Cta Contable'!A:D,4,FALSE)</f>
        <v>Consumo</v>
      </c>
      <c r="BH56" t="str">
        <f>VLOOKUP(Q56,Lista!A:B,2,TRUE)</f>
        <v>5.000.001 - 10.000.000</v>
      </c>
      <c r="BI56" s="16" t="str">
        <f t="shared" si="2"/>
        <v>Al día</v>
      </c>
      <c r="BJ56" t="str">
        <f t="shared" si="1"/>
        <v>-</v>
      </c>
    </row>
    <row r="57" spans="1:62" x14ac:dyDescent="0.25">
      <c r="A57" t="s">
        <v>56</v>
      </c>
      <c r="B57" t="s">
        <v>171</v>
      </c>
      <c r="C57" s="17">
        <v>144205</v>
      </c>
      <c r="D57">
        <v>4</v>
      </c>
      <c r="E57">
        <v>19508</v>
      </c>
      <c r="F57" s="23">
        <v>43782</v>
      </c>
      <c r="G57" s="23">
        <v>44413</v>
      </c>
      <c r="H57">
        <v>0</v>
      </c>
      <c r="I57">
        <v>1</v>
      </c>
      <c r="J57">
        <v>17</v>
      </c>
      <c r="K57">
        <v>30</v>
      </c>
      <c r="L57">
        <v>2</v>
      </c>
      <c r="M57" s="25">
        <v>13.28</v>
      </c>
      <c r="N57" s="25">
        <v>14.118883</v>
      </c>
      <c r="O57" s="27">
        <v>3000000</v>
      </c>
      <c r="P57" s="27">
        <v>168037</v>
      </c>
      <c r="Q57" s="27">
        <v>448670</v>
      </c>
      <c r="R57" s="27">
        <v>166</v>
      </c>
      <c r="S57">
        <v>0</v>
      </c>
      <c r="T57">
        <v>0</v>
      </c>
      <c r="V57" s="27">
        <v>0</v>
      </c>
      <c r="W57" s="27">
        <v>0</v>
      </c>
      <c r="X57" s="27">
        <v>0</v>
      </c>
      <c r="AA57" s="23">
        <v>44284</v>
      </c>
      <c r="AB57">
        <v>1</v>
      </c>
      <c r="AC57" t="s">
        <v>57</v>
      </c>
      <c r="AD57">
        <v>1</v>
      </c>
      <c r="AE57">
        <v>30</v>
      </c>
      <c r="AF57" s="27">
        <v>0</v>
      </c>
      <c r="AM57">
        <v>1</v>
      </c>
      <c r="AN57">
        <v>1</v>
      </c>
      <c r="AQ57" s="27">
        <v>1430000</v>
      </c>
      <c r="AR57" t="s">
        <v>58</v>
      </c>
      <c r="AS57">
        <v>0</v>
      </c>
      <c r="AT57">
        <v>0</v>
      </c>
      <c r="AW57">
        <v>5</v>
      </c>
      <c r="BB57">
        <v>1</v>
      </c>
      <c r="BC57">
        <v>7</v>
      </c>
      <c r="BD57">
        <v>2</v>
      </c>
      <c r="BE57" s="3">
        <v>44286</v>
      </c>
      <c r="BF57" s="16" t="str">
        <f>VLOOKUP(C57,'Cta Contable'!A:E,5,FALSE)</f>
        <v>A</v>
      </c>
      <c r="BG57" s="16" t="str">
        <f>VLOOKUP(C57,'Cta Contable'!A:D,4,FALSE)</f>
        <v>Consumo</v>
      </c>
      <c r="BH57" t="str">
        <f>VLOOKUP(Q57,Lista!A:B,2,TRUE)</f>
        <v>1- 2.500.000</v>
      </c>
      <c r="BI57" s="16" t="str">
        <f t="shared" si="2"/>
        <v>Al día</v>
      </c>
      <c r="BJ57" t="str">
        <f t="shared" si="1"/>
        <v>-</v>
      </c>
    </row>
    <row r="58" spans="1:62" x14ac:dyDescent="0.25">
      <c r="A58" t="s">
        <v>56</v>
      </c>
      <c r="B58" t="s">
        <v>171</v>
      </c>
      <c r="C58" s="17">
        <v>144205</v>
      </c>
      <c r="D58">
        <v>4</v>
      </c>
      <c r="E58">
        <v>20188</v>
      </c>
      <c r="F58" s="23">
        <v>43986</v>
      </c>
      <c r="G58" s="23">
        <v>45214</v>
      </c>
      <c r="H58">
        <v>0</v>
      </c>
      <c r="I58">
        <v>1</v>
      </c>
      <c r="J58">
        <v>8</v>
      </c>
      <c r="K58">
        <v>30</v>
      </c>
      <c r="L58">
        <v>2</v>
      </c>
      <c r="M58" s="25">
        <v>19.320074000000002</v>
      </c>
      <c r="N58" s="25">
        <v>21.126100000000001</v>
      </c>
      <c r="O58" s="27">
        <v>5000000</v>
      </c>
      <c r="P58" s="27">
        <v>170511</v>
      </c>
      <c r="Q58" s="27">
        <v>4238004</v>
      </c>
      <c r="R58" s="27">
        <v>102432</v>
      </c>
      <c r="S58">
        <v>0</v>
      </c>
      <c r="T58">
        <v>0</v>
      </c>
      <c r="V58" s="27">
        <v>0</v>
      </c>
      <c r="W58" s="27">
        <v>0</v>
      </c>
      <c r="X58" s="27">
        <v>0</v>
      </c>
      <c r="AA58" s="23">
        <v>44266</v>
      </c>
      <c r="AB58">
        <v>1</v>
      </c>
      <c r="AC58" t="s">
        <v>57</v>
      </c>
      <c r="AD58">
        <v>1</v>
      </c>
      <c r="AE58">
        <v>30</v>
      </c>
      <c r="AF58" s="27">
        <v>0</v>
      </c>
      <c r="AM58">
        <v>1</v>
      </c>
      <c r="AN58">
        <v>1</v>
      </c>
      <c r="AQ58" s="27">
        <v>516086</v>
      </c>
      <c r="AR58" t="s">
        <v>58</v>
      </c>
      <c r="AS58">
        <v>0</v>
      </c>
      <c r="AT58">
        <v>0</v>
      </c>
      <c r="AW58">
        <v>5</v>
      </c>
      <c r="BB58">
        <v>1</v>
      </c>
      <c r="BC58">
        <v>7</v>
      </c>
      <c r="BD58">
        <v>2</v>
      </c>
      <c r="BE58" s="3">
        <v>44286</v>
      </c>
      <c r="BF58" s="16" t="str">
        <f>VLOOKUP(C58,'Cta Contable'!A:E,5,FALSE)</f>
        <v>A</v>
      </c>
      <c r="BG58" s="16" t="str">
        <f>VLOOKUP(C58,'Cta Contable'!A:D,4,FALSE)</f>
        <v>Consumo</v>
      </c>
      <c r="BH58" t="str">
        <f>VLOOKUP(Q58,Lista!A:B,2,TRUE)</f>
        <v>2.500.001 - 5.000.000</v>
      </c>
      <c r="BI58" s="16" t="str">
        <f t="shared" si="2"/>
        <v>Al día</v>
      </c>
      <c r="BJ58" t="str">
        <f t="shared" si="1"/>
        <v>-</v>
      </c>
    </row>
    <row r="59" spans="1:62" x14ac:dyDescent="0.25">
      <c r="A59" t="s">
        <v>56</v>
      </c>
      <c r="B59" t="s">
        <v>171</v>
      </c>
      <c r="C59" s="17">
        <v>144205</v>
      </c>
      <c r="D59">
        <v>4</v>
      </c>
      <c r="E59">
        <v>20756</v>
      </c>
      <c r="F59" s="23">
        <v>44124</v>
      </c>
      <c r="G59" s="23">
        <v>44701</v>
      </c>
      <c r="H59">
        <v>10</v>
      </c>
      <c r="I59">
        <v>1</v>
      </c>
      <c r="J59">
        <v>2</v>
      </c>
      <c r="K59">
        <v>30</v>
      </c>
      <c r="L59">
        <v>2</v>
      </c>
      <c r="M59" s="25">
        <v>20.8</v>
      </c>
      <c r="N59" s="25">
        <v>22.902097999999999</v>
      </c>
      <c r="O59" s="27">
        <v>14741733</v>
      </c>
      <c r="P59" s="27">
        <v>917288</v>
      </c>
      <c r="Q59" s="27">
        <v>13138215</v>
      </c>
      <c r="R59" s="27">
        <v>144519</v>
      </c>
      <c r="S59">
        <v>0</v>
      </c>
      <c r="T59">
        <v>0</v>
      </c>
      <c r="V59" s="27">
        <v>0</v>
      </c>
      <c r="W59" s="27">
        <v>0</v>
      </c>
      <c r="X59" s="27">
        <v>0</v>
      </c>
      <c r="AA59" s="23">
        <v>44266</v>
      </c>
      <c r="AB59">
        <v>1</v>
      </c>
      <c r="AC59" t="s">
        <v>57</v>
      </c>
      <c r="AD59">
        <v>1</v>
      </c>
      <c r="AE59">
        <v>30</v>
      </c>
      <c r="AF59" s="27">
        <v>1822011</v>
      </c>
      <c r="AM59">
        <v>1</v>
      </c>
      <c r="AN59">
        <v>1</v>
      </c>
      <c r="AQ59" s="27">
        <v>1599914</v>
      </c>
      <c r="AR59" t="s">
        <v>58</v>
      </c>
      <c r="AS59">
        <v>0</v>
      </c>
      <c r="AT59">
        <v>0</v>
      </c>
      <c r="AW59">
        <v>5</v>
      </c>
      <c r="BB59">
        <v>1</v>
      </c>
      <c r="BC59">
        <v>7</v>
      </c>
      <c r="BD59">
        <v>1</v>
      </c>
      <c r="BE59" s="3">
        <v>44286</v>
      </c>
      <c r="BF59" s="16" t="str">
        <f>VLOOKUP(C59,'Cta Contable'!A:E,5,FALSE)</f>
        <v>A</v>
      </c>
      <c r="BG59" s="16" t="str">
        <f>VLOOKUP(C59,'Cta Contable'!A:D,4,FALSE)</f>
        <v>Consumo</v>
      </c>
      <c r="BH59" t="str">
        <f>VLOOKUP(Q59,Lista!A:B,2,TRUE)</f>
        <v>10.000.001 - 15.000.000</v>
      </c>
      <c r="BI59" s="16" t="str">
        <f t="shared" si="2"/>
        <v>Al día</v>
      </c>
      <c r="BJ59" t="str">
        <f t="shared" si="1"/>
        <v>-</v>
      </c>
    </row>
    <row r="60" spans="1:62" x14ac:dyDescent="0.25">
      <c r="A60" t="s">
        <v>56</v>
      </c>
      <c r="B60" t="s">
        <v>171</v>
      </c>
      <c r="C60" s="17">
        <v>144205</v>
      </c>
      <c r="D60">
        <v>4</v>
      </c>
      <c r="E60">
        <v>19208</v>
      </c>
      <c r="F60" s="23">
        <v>43707</v>
      </c>
      <c r="G60" s="23">
        <v>44531</v>
      </c>
      <c r="H60">
        <v>0</v>
      </c>
      <c r="I60">
        <v>1</v>
      </c>
      <c r="J60">
        <v>18</v>
      </c>
      <c r="K60">
        <v>30</v>
      </c>
      <c r="L60">
        <v>2</v>
      </c>
      <c r="M60" s="25">
        <v>23.41</v>
      </c>
      <c r="N60" s="25">
        <v>26.09253</v>
      </c>
      <c r="O60" s="27">
        <v>7000000</v>
      </c>
      <c r="P60" s="27">
        <v>335969</v>
      </c>
      <c r="Q60" s="27">
        <v>2747458</v>
      </c>
      <c r="R60" s="27">
        <v>50036</v>
      </c>
      <c r="S60">
        <v>0</v>
      </c>
      <c r="T60">
        <v>0</v>
      </c>
      <c r="V60" s="27">
        <v>0</v>
      </c>
      <c r="W60" s="27">
        <v>0</v>
      </c>
      <c r="X60" s="27">
        <v>0</v>
      </c>
      <c r="AA60" s="23">
        <v>44257</v>
      </c>
      <c r="AB60">
        <v>1</v>
      </c>
      <c r="AC60" t="s">
        <v>57</v>
      </c>
      <c r="AD60">
        <v>1</v>
      </c>
      <c r="AE60">
        <v>30</v>
      </c>
      <c r="AF60" s="27">
        <v>0</v>
      </c>
      <c r="AM60">
        <v>1</v>
      </c>
      <c r="AN60">
        <v>1</v>
      </c>
      <c r="AQ60" s="27">
        <v>943000</v>
      </c>
      <c r="AR60" t="s">
        <v>58</v>
      </c>
      <c r="AS60">
        <v>0</v>
      </c>
      <c r="AT60">
        <v>0</v>
      </c>
      <c r="AW60">
        <v>5</v>
      </c>
      <c r="BB60">
        <v>1</v>
      </c>
      <c r="BC60">
        <v>7</v>
      </c>
      <c r="BD60">
        <v>2</v>
      </c>
      <c r="BE60" s="3">
        <v>44286</v>
      </c>
      <c r="BF60" s="16" t="str">
        <f>VLOOKUP(C60,'Cta Contable'!A:E,5,FALSE)</f>
        <v>A</v>
      </c>
      <c r="BG60" s="16" t="str">
        <f>VLOOKUP(C60,'Cta Contable'!A:D,4,FALSE)</f>
        <v>Consumo</v>
      </c>
      <c r="BH60" t="str">
        <f>VLOOKUP(Q60,Lista!A:B,2,TRUE)</f>
        <v>2.500.001 - 5.000.000</v>
      </c>
      <c r="BI60" s="16" t="str">
        <f t="shared" si="2"/>
        <v>Al día</v>
      </c>
      <c r="BJ60" t="str">
        <f t="shared" si="1"/>
        <v>-</v>
      </c>
    </row>
    <row r="61" spans="1:62" x14ac:dyDescent="0.25">
      <c r="A61" t="s">
        <v>56</v>
      </c>
      <c r="B61" t="s">
        <v>171</v>
      </c>
      <c r="C61" s="17">
        <v>144205</v>
      </c>
      <c r="D61">
        <v>4</v>
      </c>
      <c r="E61">
        <v>20170</v>
      </c>
      <c r="F61" s="23">
        <v>43980</v>
      </c>
      <c r="G61" s="23">
        <v>45214</v>
      </c>
      <c r="H61">
        <v>15</v>
      </c>
      <c r="I61">
        <v>1</v>
      </c>
      <c r="J61">
        <v>8</v>
      </c>
      <c r="K61">
        <v>30</v>
      </c>
      <c r="L61">
        <v>2</v>
      </c>
      <c r="M61" s="25">
        <v>19.320074000000002</v>
      </c>
      <c r="N61" s="25">
        <v>21.126100000000001</v>
      </c>
      <c r="O61" s="27">
        <v>5000000</v>
      </c>
      <c r="P61" s="27">
        <v>170511</v>
      </c>
      <c r="Q61" s="27">
        <v>4136142</v>
      </c>
      <c r="R61" s="27">
        <v>33307</v>
      </c>
      <c r="S61">
        <v>0</v>
      </c>
      <c r="T61">
        <v>0</v>
      </c>
      <c r="V61" s="27">
        <v>0</v>
      </c>
      <c r="W61" s="27">
        <v>0</v>
      </c>
      <c r="X61" s="27">
        <v>0</v>
      </c>
      <c r="AA61" s="23">
        <v>44278</v>
      </c>
      <c r="AB61">
        <v>1</v>
      </c>
      <c r="AC61" t="s">
        <v>57</v>
      </c>
      <c r="AD61">
        <v>1</v>
      </c>
      <c r="AE61">
        <v>30</v>
      </c>
      <c r="AF61" s="27">
        <v>405</v>
      </c>
      <c r="AM61">
        <v>1</v>
      </c>
      <c r="AN61">
        <v>1</v>
      </c>
      <c r="AQ61" s="27">
        <v>1230000</v>
      </c>
      <c r="AR61" t="s">
        <v>58</v>
      </c>
      <c r="AS61">
        <v>0</v>
      </c>
      <c r="AT61">
        <v>0</v>
      </c>
      <c r="AW61">
        <v>5</v>
      </c>
      <c r="BB61">
        <v>1</v>
      </c>
      <c r="BC61">
        <v>7</v>
      </c>
      <c r="BD61">
        <v>2</v>
      </c>
      <c r="BE61" s="3">
        <v>44286</v>
      </c>
      <c r="BF61" s="16" t="str">
        <f>VLOOKUP(C61,'Cta Contable'!A:E,5,FALSE)</f>
        <v>A</v>
      </c>
      <c r="BG61" s="16" t="str">
        <f>VLOOKUP(C61,'Cta Contable'!A:D,4,FALSE)</f>
        <v>Consumo</v>
      </c>
      <c r="BH61" t="str">
        <f>VLOOKUP(Q61,Lista!A:B,2,TRUE)</f>
        <v>2.500.001 - 5.000.000</v>
      </c>
      <c r="BI61" s="16" t="str">
        <f t="shared" si="2"/>
        <v>Al día</v>
      </c>
      <c r="BJ61" t="str">
        <f t="shared" si="1"/>
        <v>-</v>
      </c>
    </row>
    <row r="62" spans="1:62" x14ac:dyDescent="0.25">
      <c r="A62" t="s">
        <v>56</v>
      </c>
      <c r="B62" t="s">
        <v>171</v>
      </c>
      <c r="C62" s="17">
        <v>144205</v>
      </c>
      <c r="D62">
        <v>4</v>
      </c>
      <c r="E62">
        <v>17024</v>
      </c>
      <c r="F62" s="23">
        <v>43272</v>
      </c>
      <c r="G62" s="23">
        <v>44392</v>
      </c>
      <c r="H62">
        <v>0</v>
      </c>
      <c r="I62">
        <v>1</v>
      </c>
      <c r="J62">
        <v>32</v>
      </c>
      <c r="K62">
        <v>30</v>
      </c>
      <c r="L62">
        <v>2</v>
      </c>
      <c r="M62" s="25">
        <v>16.569998999999999</v>
      </c>
      <c r="N62" s="25">
        <v>17.888183999999999</v>
      </c>
      <c r="O62" s="27">
        <v>15000000</v>
      </c>
      <c r="P62" s="27">
        <v>531586</v>
      </c>
      <c r="Q62" s="27">
        <v>2054937</v>
      </c>
      <c r="R62" s="27">
        <v>14084</v>
      </c>
      <c r="S62">
        <v>0</v>
      </c>
      <c r="T62">
        <v>0</v>
      </c>
      <c r="V62" s="27">
        <v>0</v>
      </c>
      <c r="W62" s="27">
        <v>0</v>
      </c>
      <c r="X62" s="27">
        <v>0</v>
      </c>
      <c r="AA62" s="23">
        <v>44271</v>
      </c>
      <c r="AB62">
        <v>1</v>
      </c>
      <c r="AC62" t="s">
        <v>57</v>
      </c>
      <c r="AD62">
        <v>1</v>
      </c>
      <c r="AE62">
        <v>30</v>
      </c>
      <c r="AF62" s="27">
        <v>0</v>
      </c>
      <c r="AM62">
        <v>1</v>
      </c>
      <c r="AN62">
        <v>1</v>
      </c>
      <c r="AQ62" s="27">
        <v>3455547</v>
      </c>
      <c r="AR62" t="s">
        <v>58</v>
      </c>
      <c r="AS62">
        <v>0</v>
      </c>
      <c r="AT62">
        <v>0</v>
      </c>
      <c r="AW62">
        <v>5</v>
      </c>
      <c r="BB62">
        <v>1</v>
      </c>
      <c r="BC62">
        <v>7</v>
      </c>
      <c r="BD62">
        <v>2</v>
      </c>
      <c r="BE62" s="3">
        <v>44286</v>
      </c>
      <c r="BF62" s="16" t="str">
        <f>VLOOKUP(C62,'Cta Contable'!A:E,5,FALSE)</f>
        <v>A</v>
      </c>
      <c r="BG62" s="16" t="str">
        <f>VLOOKUP(C62,'Cta Contable'!A:D,4,FALSE)</f>
        <v>Consumo</v>
      </c>
      <c r="BH62" t="str">
        <f>VLOOKUP(Q62,Lista!A:B,2,TRUE)</f>
        <v>1- 2.500.000</v>
      </c>
      <c r="BI62" s="16" t="str">
        <f t="shared" si="2"/>
        <v>Al día</v>
      </c>
      <c r="BJ62" t="str">
        <f t="shared" si="1"/>
        <v>-</v>
      </c>
    </row>
    <row r="63" spans="1:62" x14ac:dyDescent="0.25">
      <c r="A63" t="s">
        <v>56</v>
      </c>
      <c r="B63" t="s">
        <v>171</v>
      </c>
      <c r="C63" s="17">
        <v>144205</v>
      </c>
      <c r="D63">
        <v>4</v>
      </c>
      <c r="E63">
        <v>19634</v>
      </c>
      <c r="F63" s="23">
        <v>43812</v>
      </c>
      <c r="G63" s="23">
        <v>45273</v>
      </c>
      <c r="H63">
        <v>17</v>
      </c>
      <c r="I63">
        <v>1</v>
      </c>
      <c r="J63">
        <v>14</v>
      </c>
      <c r="K63">
        <v>30</v>
      </c>
      <c r="L63">
        <v>2</v>
      </c>
      <c r="M63" s="25">
        <v>20.95</v>
      </c>
      <c r="N63" s="25">
        <v>23.083431999999998</v>
      </c>
      <c r="O63" s="27">
        <v>15000000</v>
      </c>
      <c r="P63" s="27">
        <v>464082</v>
      </c>
      <c r="Q63" s="27">
        <v>11762798</v>
      </c>
      <c r="R63" s="27">
        <v>369852</v>
      </c>
      <c r="S63">
        <v>0</v>
      </c>
      <c r="T63">
        <v>0</v>
      </c>
      <c r="V63" s="27">
        <v>0</v>
      </c>
      <c r="W63" s="27">
        <v>0</v>
      </c>
      <c r="X63" s="27">
        <v>0</v>
      </c>
      <c r="AA63" s="23">
        <v>44233</v>
      </c>
      <c r="AB63">
        <v>1</v>
      </c>
      <c r="AC63" t="s">
        <v>57</v>
      </c>
      <c r="AD63">
        <v>1</v>
      </c>
      <c r="AE63">
        <v>30</v>
      </c>
      <c r="AF63" s="27">
        <v>196148</v>
      </c>
      <c r="AM63">
        <v>1</v>
      </c>
      <c r="AN63">
        <v>1</v>
      </c>
      <c r="AQ63" s="27">
        <v>3136791</v>
      </c>
      <c r="AR63" t="s">
        <v>58</v>
      </c>
      <c r="AS63">
        <v>0</v>
      </c>
      <c r="AT63">
        <v>0</v>
      </c>
      <c r="AW63">
        <v>5</v>
      </c>
      <c r="BB63">
        <v>1</v>
      </c>
      <c r="BC63">
        <v>7</v>
      </c>
      <c r="BD63">
        <v>2</v>
      </c>
      <c r="BE63" s="3">
        <v>44286</v>
      </c>
      <c r="BF63" s="16" t="str">
        <f>VLOOKUP(C63,'Cta Contable'!A:E,5,FALSE)</f>
        <v>A</v>
      </c>
      <c r="BG63" s="16" t="str">
        <f>VLOOKUP(C63,'Cta Contable'!A:D,4,FALSE)</f>
        <v>Consumo</v>
      </c>
      <c r="BH63" t="str">
        <f>VLOOKUP(Q63,Lista!A:B,2,TRUE)</f>
        <v>10.000.001 - 15.000.000</v>
      </c>
      <c r="BI63" s="16" t="str">
        <f t="shared" si="2"/>
        <v>Al día</v>
      </c>
      <c r="BJ63" t="str">
        <f t="shared" si="1"/>
        <v>-</v>
      </c>
    </row>
    <row r="64" spans="1:62" x14ac:dyDescent="0.25">
      <c r="A64" t="s">
        <v>56</v>
      </c>
      <c r="B64" t="s">
        <v>171</v>
      </c>
      <c r="C64" s="17">
        <v>144205</v>
      </c>
      <c r="D64">
        <v>4</v>
      </c>
      <c r="E64">
        <v>20552</v>
      </c>
      <c r="F64" s="23">
        <v>44081</v>
      </c>
      <c r="G64" s="23">
        <v>44711</v>
      </c>
      <c r="H64">
        <v>0</v>
      </c>
      <c r="I64">
        <v>1</v>
      </c>
      <c r="J64">
        <v>6</v>
      </c>
      <c r="K64">
        <v>30</v>
      </c>
      <c r="L64">
        <v>2</v>
      </c>
      <c r="M64" s="25">
        <v>23.42</v>
      </c>
      <c r="N64" s="25">
        <v>26.104899</v>
      </c>
      <c r="O64" s="27">
        <v>2000000</v>
      </c>
      <c r="P64" s="27">
        <v>121744</v>
      </c>
      <c r="Q64" s="27">
        <v>1473668</v>
      </c>
      <c r="R64" s="27">
        <v>0</v>
      </c>
      <c r="S64">
        <v>0</v>
      </c>
      <c r="T64">
        <v>0</v>
      </c>
      <c r="V64" s="27">
        <v>0</v>
      </c>
      <c r="W64" s="27">
        <v>0</v>
      </c>
      <c r="X64" s="27">
        <v>0</v>
      </c>
      <c r="AA64" s="23">
        <v>44286</v>
      </c>
      <c r="AB64">
        <v>1</v>
      </c>
      <c r="AC64" t="s">
        <v>57</v>
      </c>
      <c r="AD64">
        <v>1</v>
      </c>
      <c r="AE64">
        <v>30</v>
      </c>
      <c r="AF64" s="27">
        <v>0</v>
      </c>
      <c r="AM64">
        <v>1</v>
      </c>
      <c r="AN64">
        <v>1</v>
      </c>
      <c r="AQ64" s="27">
        <v>521000</v>
      </c>
      <c r="AR64" t="s">
        <v>58</v>
      </c>
      <c r="AS64">
        <v>0</v>
      </c>
      <c r="AT64">
        <v>0</v>
      </c>
      <c r="AW64">
        <v>5</v>
      </c>
      <c r="BB64">
        <v>1</v>
      </c>
      <c r="BC64">
        <v>7</v>
      </c>
      <c r="BD64">
        <v>2</v>
      </c>
      <c r="BE64" s="3">
        <v>44286</v>
      </c>
      <c r="BF64" s="16" t="str">
        <f>VLOOKUP(C64,'Cta Contable'!A:E,5,FALSE)</f>
        <v>A</v>
      </c>
      <c r="BG64" s="16" t="str">
        <f>VLOOKUP(C64,'Cta Contable'!A:D,4,FALSE)</f>
        <v>Consumo</v>
      </c>
      <c r="BH64" t="str">
        <f>VLOOKUP(Q64,Lista!A:B,2,TRUE)</f>
        <v>1- 2.500.000</v>
      </c>
      <c r="BI64" s="16" t="str">
        <f t="shared" si="2"/>
        <v>Al día</v>
      </c>
      <c r="BJ64" t="str">
        <f t="shared" si="1"/>
        <v>-</v>
      </c>
    </row>
    <row r="65" spans="1:62" x14ac:dyDescent="0.25">
      <c r="A65" t="s">
        <v>56</v>
      </c>
      <c r="B65" t="s">
        <v>171</v>
      </c>
      <c r="C65" s="17">
        <v>144205</v>
      </c>
      <c r="D65">
        <v>4</v>
      </c>
      <c r="E65">
        <v>18813</v>
      </c>
      <c r="F65" s="23">
        <v>43627</v>
      </c>
      <c r="G65" s="23">
        <v>44362</v>
      </c>
      <c r="H65">
        <v>0</v>
      </c>
      <c r="I65">
        <v>1</v>
      </c>
      <c r="J65">
        <v>21</v>
      </c>
      <c r="K65">
        <v>30</v>
      </c>
      <c r="L65">
        <v>2</v>
      </c>
      <c r="M65" s="25">
        <v>17.39</v>
      </c>
      <c r="N65" s="25">
        <v>18.845244000000001</v>
      </c>
      <c r="O65" s="27">
        <v>5000000</v>
      </c>
      <c r="P65" s="27">
        <v>248149</v>
      </c>
      <c r="Q65" s="27">
        <v>723340</v>
      </c>
      <c r="R65" s="27">
        <v>5235</v>
      </c>
      <c r="S65">
        <v>0</v>
      </c>
      <c r="T65">
        <v>0</v>
      </c>
      <c r="V65" s="27">
        <v>0</v>
      </c>
      <c r="W65" s="27">
        <v>0</v>
      </c>
      <c r="X65" s="27">
        <v>0</v>
      </c>
      <c r="AA65" s="23">
        <v>44270</v>
      </c>
      <c r="AB65">
        <v>1</v>
      </c>
      <c r="AC65" t="s">
        <v>57</v>
      </c>
      <c r="AD65">
        <v>1</v>
      </c>
      <c r="AE65">
        <v>30</v>
      </c>
      <c r="AF65" s="27">
        <v>0</v>
      </c>
      <c r="AM65">
        <v>1</v>
      </c>
      <c r="AN65">
        <v>1</v>
      </c>
      <c r="AQ65" s="27">
        <v>1390000</v>
      </c>
      <c r="AR65" t="s">
        <v>58</v>
      </c>
      <c r="AS65">
        <v>0</v>
      </c>
      <c r="AT65">
        <v>0</v>
      </c>
      <c r="AW65">
        <v>5</v>
      </c>
      <c r="BB65">
        <v>1</v>
      </c>
      <c r="BC65">
        <v>7</v>
      </c>
      <c r="BD65">
        <v>2</v>
      </c>
      <c r="BE65" s="3">
        <v>44286</v>
      </c>
      <c r="BF65" s="16" t="str">
        <f>VLOOKUP(C65,'Cta Contable'!A:E,5,FALSE)</f>
        <v>A</v>
      </c>
      <c r="BG65" s="16" t="str">
        <f>VLOOKUP(C65,'Cta Contable'!A:D,4,FALSE)</f>
        <v>Consumo</v>
      </c>
      <c r="BH65" t="str">
        <f>VLOOKUP(Q65,Lista!A:B,2,TRUE)</f>
        <v>1- 2.500.000</v>
      </c>
      <c r="BI65" s="16" t="str">
        <f t="shared" si="2"/>
        <v>Al día</v>
      </c>
      <c r="BJ65" t="str">
        <f t="shared" si="1"/>
        <v>-</v>
      </c>
    </row>
    <row r="66" spans="1:62" x14ac:dyDescent="0.25">
      <c r="A66" t="s">
        <v>56</v>
      </c>
      <c r="B66" t="s">
        <v>171</v>
      </c>
      <c r="C66" s="17">
        <v>144205</v>
      </c>
      <c r="D66">
        <v>4</v>
      </c>
      <c r="E66">
        <v>21501</v>
      </c>
      <c r="F66" s="23">
        <v>44285</v>
      </c>
      <c r="G66" s="23">
        <v>45214</v>
      </c>
      <c r="H66">
        <v>0</v>
      </c>
      <c r="I66">
        <v>1</v>
      </c>
      <c r="J66">
        <v>0</v>
      </c>
      <c r="K66">
        <v>30</v>
      </c>
      <c r="L66">
        <v>2</v>
      </c>
      <c r="M66" s="25">
        <v>22.619997999999999</v>
      </c>
      <c r="N66" s="25">
        <v>25.118919999999999</v>
      </c>
      <c r="O66" s="27">
        <v>5000000</v>
      </c>
      <c r="P66" s="27">
        <v>219735</v>
      </c>
      <c r="Q66" s="27">
        <v>5000000</v>
      </c>
      <c r="R66" s="27">
        <v>0</v>
      </c>
      <c r="S66">
        <v>0</v>
      </c>
      <c r="T66">
        <v>0</v>
      </c>
      <c r="V66" s="27">
        <v>0</v>
      </c>
      <c r="W66" s="27">
        <v>0</v>
      </c>
      <c r="X66" s="27">
        <v>0</v>
      </c>
      <c r="AA66" s="23">
        <v>44286</v>
      </c>
      <c r="AB66">
        <v>1</v>
      </c>
      <c r="AC66" t="s">
        <v>57</v>
      </c>
      <c r="AD66">
        <v>1</v>
      </c>
      <c r="AE66">
        <v>30</v>
      </c>
      <c r="AF66" s="27">
        <v>0</v>
      </c>
      <c r="AM66">
        <v>1</v>
      </c>
      <c r="AN66">
        <v>1</v>
      </c>
      <c r="AQ66" s="27">
        <v>1463000</v>
      </c>
      <c r="AR66" t="s">
        <v>58</v>
      </c>
      <c r="AS66">
        <v>0</v>
      </c>
      <c r="AT66">
        <v>0</v>
      </c>
      <c r="AW66">
        <v>5</v>
      </c>
      <c r="BB66">
        <v>1</v>
      </c>
      <c r="BC66">
        <v>7</v>
      </c>
      <c r="BD66">
        <v>2</v>
      </c>
      <c r="BE66" s="3">
        <v>44286</v>
      </c>
      <c r="BF66" s="16" t="str">
        <f>VLOOKUP(C66,'Cta Contable'!A:E,5,FALSE)</f>
        <v>A</v>
      </c>
      <c r="BG66" s="16" t="str">
        <f>VLOOKUP(C66,'Cta Contable'!A:D,4,FALSE)</f>
        <v>Consumo</v>
      </c>
      <c r="BH66" t="str">
        <f>VLOOKUP(Q66,Lista!A:B,2,TRUE)</f>
        <v>2.500.001 - 5.000.000</v>
      </c>
      <c r="BI66" s="16" t="str">
        <f t="shared" si="2"/>
        <v>Al día</v>
      </c>
      <c r="BJ66" t="str">
        <f t="shared" si="1"/>
        <v>-</v>
      </c>
    </row>
    <row r="67" spans="1:62" x14ac:dyDescent="0.25">
      <c r="A67" t="s">
        <v>56</v>
      </c>
      <c r="B67" t="s">
        <v>171</v>
      </c>
      <c r="C67" s="17">
        <v>141205</v>
      </c>
      <c r="D67">
        <v>4</v>
      </c>
      <c r="E67">
        <v>21245</v>
      </c>
      <c r="F67" s="23">
        <v>44223</v>
      </c>
      <c r="G67" s="23">
        <v>46068</v>
      </c>
      <c r="H67">
        <v>0</v>
      </c>
      <c r="I67">
        <v>1</v>
      </c>
      <c r="J67">
        <v>1</v>
      </c>
      <c r="K67">
        <v>30</v>
      </c>
      <c r="L67">
        <v>2</v>
      </c>
      <c r="M67" s="25">
        <v>19.529997999999999</v>
      </c>
      <c r="N67" s="25">
        <v>21.376580000000001</v>
      </c>
      <c r="O67" s="27">
        <v>40000000</v>
      </c>
      <c r="P67" s="27">
        <v>1049322</v>
      </c>
      <c r="Q67" s="27">
        <v>39601633</v>
      </c>
      <c r="R67" s="27">
        <v>322260</v>
      </c>
      <c r="S67">
        <v>0</v>
      </c>
      <c r="T67">
        <v>40000000</v>
      </c>
      <c r="V67" s="27">
        <v>0</v>
      </c>
      <c r="W67" s="27">
        <v>0</v>
      </c>
      <c r="X67" s="27">
        <v>0</v>
      </c>
      <c r="AA67" s="23">
        <v>44270</v>
      </c>
      <c r="AB67">
        <v>2</v>
      </c>
      <c r="AC67" t="s">
        <v>57</v>
      </c>
      <c r="AD67">
        <v>1</v>
      </c>
      <c r="AE67">
        <v>30</v>
      </c>
      <c r="AF67" s="27">
        <v>0</v>
      </c>
      <c r="AM67">
        <v>1</v>
      </c>
      <c r="AN67">
        <v>1</v>
      </c>
      <c r="AQ67" s="27">
        <v>625000</v>
      </c>
      <c r="AR67" t="s">
        <v>58</v>
      </c>
      <c r="AS67">
        <v>0</v>
      </c>
      <c r="AT67">
        <v>0</v>
      </c>
      <c r="AW67">
        <v>5</v>
      </c>
      <c r="BB67">
        <v>1</v>
      </c>
      <c r="BC67">
        <v>7</v>
      </c>
      <c r="BD67">
        <v>2</v>
      </c>
      <c r="BE67" s="3">
        <v>44286</v>
      </c>
      <c r="BF67" s="16" t="str">
        <f>VLOOKUP(C67,'Cta Contable'!A:E,5,FALSE)</f>
        <v>A</v>
      </c>
      <c r="BG67" s="16" t="str">
        <f>VLOOKUP(C67,'Cta Contable'!A:D,4,FALSE)</f>
        <v>Consumo</v>
      </c>
      <c r="BH67" t="str">
        <f>VLOOKUP(Q67,Lista!A:B,2,TRUE)</f>
        <v>20.000.001 - 63.000.000</v>
      </c>
      <c r="BI67" s="16" t="str">
        <f t="shared" si="2"/>
        <v>Al día</v>
      </c>
      <c r="BJ67" t="str">
        <f t="shared" ref="BJ67:BJ130" si="3">IF(AND(AO67&lt;&gt;"",AP67&lt;&gt;"A"),"Reestructurado","-")</f>
        <v>-</v>
      </c>
    </row>
    <row r="68" spans="1:62" x14ac:dyDescent="0.25">
      <c r="A68" t="s">
        <v>56</v>
      </c>
      <c r="B68" t="s">
        <v>171</v>
      </c>
      <c r="C68" s="17">
        <v>144205</v>
      </c>
      <c r="D68">
        <v>4</v>
      </c>
      <c r="E68">
        <v>17085</v>
      </c>
      <c r="F68" s="23">
        <v>44013</v>
      </c>
      <c r="G68" s="23">
        <v>44607</v>
      </c>
      <c r="H68">
        <v>0</v>
      </c>
      <c r="I68">
        <v>1</v>
      </c>
      <c r="J68">
        <v>8</v>
      </c>
      <c r="K68">
        <v>30</v>
      </c>
      <c r="L68">
        <v>2</v>
      </c>
      <c r="M68" s="25">
        <v>20.170000000000002</v>
      </c>
      <c r="N68" s="25">
        <v>22.143163000000001</v>
      </c>
      <c r="O68" s="27">
        <v>10186103</v>
      </c>
      <c r="P68" s="27">
        <v>630721</v>
      </c>
      <c r="Q68" s="27">
        <v>6286339</v>
      </c>
      <c r="R68" s="27">
        <v>52779</v>
      </c>
      <c r="S68">
        <v>0</v>
      </c>
      <c r="T68">
        <v>0</v>
      </c>
      <c r="V68" s="27">
        <v>0</v>
      </c>
      <c r="W68" s="27">
        <v>0</v>
      </c>
      <c r="X68" s="27">
        <v>0</v>
      </c>
      <c r="AA68" s="23">
        <v>44285</v>
      </c>
      <c r="AB68">
        <v>1</v>
      </c>
      <c r="AC68" t="s">
        <v>57</v>
      </c>
      <c r="AD68">
        <v>1</v>
      </c>
      <c r="AE68">
        <v>30</v>
      </c>
      <c r="AF68" s="27">
        <v>0</v>
      </c>
      <c r="AM68">
        <v>1</v>
      </c>
      <c r="AN68">
        <v>1</v>
      </c>
      <c r="AQ68" s="27">
        <v>1459500</v>
      </c>
      <c r="AR68" t="s">
        <v>58</v>
      </c>
      <c r="AS68">
        <v>0</v>
      </c>
      <c r="AT68">
        <v>0</v>
      </c>
      <c r="AW68">
        <v>1</v>
      </c>
      <c r="AX68">
        <v>2</v>
      </c>
      <c r="AY68">
        <v>44013</v>
      </c>
      <c r="AZ68" t="s">
        <v>59</v>
      </c>
      <c r="BB68">
        <v>1</v>
      </c>
      <c r="BC68">
        <v>7</v>
      </c>
      <c r="BD68">
        <v>2</v>
      </c>
      <c r="BE68" s="3">
        <v>44286</v>
      </c>
      <c r="BF68" s="16" t="str">
        <f>VLOOKUP(C68,'Cta Contable'!A:E,5,FALSE)</f>
        <v>A</v>
      </c>
      <c r="BG68" s="16" t="str">
        <f>VLOOKUP(C68,'Cta Contable'!A:D,4,FALSE)</f>
        <v>Consumo</v>
      </c>
      <c r="BH68" t="str">
        <f>VLOOKUP(Q68,Lista!A:B,2,TRUE)</f>
        <v>5.000.001 - 10.000.000</v>
      </c>
      <c r="BI68" s="16" t="str">
        <f t="shared" ref="BI68:BI131" si="4">IF(BF68&lt;&gt;"A","Mora","Al día")</f>
        <v>Al día</v>
      </c>
      <c r="BJ68" t="str">
        <f t="shared" si="3"/>
        <v>-</v>
      </c>
    </row>
    <row r="69" spans="1:62" x14ac:dyDescent="0.25">
      <c r="A69" t="s">
        <v>56</v>
      </c>
      <c r="B69" t="s">
        <v>171</v>
      </c>
      <c r="C69" s="17">
        <v>144205</v>
      </c>
      <c r="D69">
        <v>4</v>
      </c>
      <c r="E69">
        <v>20137</v>
      </c>
      <c r="F69" s="23">
        <v>43978</v>
      </c>
      <c r="G69" s="23">
        <v>44591</v>
      </c>
      <c r="H69">
        <v>0</v>
      </c>
      <c r="I69">
        <v>1</v>
      </c>
      <c r="J69">
        <v>9</v>
      </c>
      <c r="K69">
        <v>30</v>
      </c>
      <c r="L69">
        <v>2</v>
      </c>
      <c r="M69" s="25">
        <v>11.42</v>
      </c>
      <c r="N69" s="25">
        <v>12.037115999999999</v>
      </c>
      <c r="O69" s="27">
        <v>2600000</v>
      </c>
      <c r="P69" s="27">
        <v>143380</v>
      </c>
      <c r="Q69" s="27">
        <v>1483242</v>
      </c>
      <c r="R69" s="27">
        <v>8007</v>
      </c>
      <c r="S69">
        <v>0</v>
      </c>
      <c r="T69">
        <v>0</v>
      </c>
      <c r="V69" s="27">
        <v>0</v>
      </c>
      <c r="W69" s="27">
        <v>0</v>
      </c>
      <c r="X69" s="27">
        <v>0</v>
      </c>
      <c r="AA69" s="23">
        <v>44268</v>
      </c>
      <c r="AB69">
        <v>1</v>
      </c>
      <c r="AC69" t="s">
        <v>57</v>
      </c>
      <c r="AD69">
        <v>1</v>
      </c>
      <c r="AE69">
        <v>30</v>
      </c>
      <c r="AF69" s="27">
        <v>0</v>
      </c>
      <c r="AM69">
        <v>1</v>
      </c>
      <c r="AN69">
        <v>1</v>
      </c>
      <c r="AQ69" s="27">
        <v>324422</v>
      </c>
      <c r="AR69" t="s">
        <v>58</v>
      </c>
      <c r="AS69">
        <v>0</v>
      </c>
      <c r="AT69">
        <v>0</v>
      </c>
      <c r="AW69">
        <v>5</v>
      </c>
      <c r="BB69">
        <v>1</v>
      </c>
      <c r="BC69">
        <v>7</v>
      </c>
      <c r="BD69">
        <v>2</v>
      </c>
      <c r="BE69" s="3">
        <v>44286</v>
      </c>
      <c r="BF69" s="16" t="str">
        <f>VLOOKUP(C69,'Cta Contable'!A:E,5,FALSE)</f>
        <v>A</v>
      </c>
      <c r="BG69" s="16" t="str">
        <f>VLOOKUP(C69,'Cta Contable'!A:D,4,FALSE)</f>
        <v>Consumo</v>
      </c>
      <c r="BH69" t="str">
        <f>VLOOKUP(Q69,Lista!A:B,2,TRUE)</f>
        <v>1- 2.500.000</v>
      </c>
      <c r="BI69" s="16" t="str">
        <f t="shared" si="4"/>
        <v>Al día</v>
      </c>
      <c r="BJ69" t="str">
        <f t="shared" si="3"/>
        <v>-</v>
      </c>
    </row>
    <row r="70" spans="1:62" x14ac:dyDescent="0.25">
      <c r="A70" t="s">
        <v>56</v>
      </c>
      <c r="B70" t="s">
        <v>171</v>
      </c>
      <c r="C70" s="17">
        <v>144205</v>
      </c>
      <c r="D70">
        <v>3</v>
      </c>
      <c r="E70">
        <v>20278</v>
      </c>
      <c r="F70" s="23">
        <v>44012</v>
      </c>
      <c r="G70" s="23">
        <v>45843</v>
      </c>
      <c r="H70">
        <v>25</v>
      </c>
      <c r="I70">
        <v>1</v>
      </c>
      <c r="J70">
        <v>7</v>
      </c>
      <c r="K70">
        <v>30</v>
      </c>
      <c r="L70">
        <v>2</v>
      </c>
      <c r="M70" s="25">
        <v>21.02</v>
      </c>
      <c r="N70" s="25">
        <v>23.168139</v>
      </c>
      <c r="O70" s="27">
        <v>13000000</v>
      </c>
      <c r="P70" s="27">
        <v>351840</v>
      </c>
      <c r="Q70" s="27">
        <v>11949222</v>
      </c>
      <c r="R70" s="27">
        <v>174380</v>
      </c>
      <c r="S70">
        <v>0</v>
      </c>
      <c r="T70">
        <v>0</v>
      </c>
      <c r="V70" s="27">
        <v>0</v>
      </c>
      <c r="W70" s="27">
        <v>0</v>
      </c>
      <c r="X70" s="27">
        <v>0</v>
      </c>
      <c r="AA70" s="23">
        <v>44275</v>
      </c>
      <c r="AB70">
        <v>1</v>
      </c>
      <c r="AC70" t="s">
        <v>57</v>
      </c>
      <c r="AD70">
        <v>1</v>
      </c>
      <c r="AE70">
        <v>30</v>
      </c>
      <c r="AF70" s="27">
        <v>5265</v>
      </c>
      <c r="AM70">
        <v>1</v>
      </c>
      <c r="AN70">
        <v>1</v>
      </c>
      <c r="AO70" s="40">
        <v>44012</v>
      </c>
      <c r="AP70" s="40" t="s">
        <v>59</v>
      </c>
      <c r="AQ70" s="27">
        <v>2613596</v>
      </c>
      <c r="AR70" t="s">
        <v>58</v>
      </c>
      <c r="AS70">
        <v>1</v>
      </c>
      <c r="AT70">
        <v>0</v>
      </c>
      <c r="AW70">
        <v>5</v>
      </c>
      <c r="BB70">
        <v>1</v>
      </c>
      <c r="BC70">
        <v>7</v>
      </c>
      <c r="BD70">
        <v>2</v>
      </c>
      <c r="BE70" s="3">
        <v>44286</v>
      </c>
      <c r="BF70" s="16" t="str">
        <f>VLOOKUP(C70,'Cta Contable'!A:E,5,FALSE)</f>
        <v>A</v>
      </c>
      <c r="BG70" s="16" t="str">
        <f>VLOOKUP(C70,'Cta Contable'!A:D,4,FALSE)</f>
        <v>Consumo</v>
      </c>
      <c r="BH70" t="str">
        <f>VLOOKUP(Q70,Lista!A:B,2,TRUE)</f>
        <v>10.000.001 - 15.000.000</v>
      </c>
      <c r="BI70" s="16" t="str">
        <f t="shared" si="4"/>
        <v>Al día</v>
      </c>
      <c r="BJ70" t="str">
        <f t="shared" si="3"/>
        <v>-</v>
      </c>
    </row>
    <row r="71" spans="1:62" x14ac:dyDescent="0.25">
      <c r="A71" t="s">
        <v>56</v>
      </c>
      <c r="B71" t="s">
        <v>171</v>
      </c>
      <c r="C71" s="17">
        <v>144205</v>
      </c>
      <c r="D71">
        <v>4</v>
      </c>
      <c r="E71">
        <v>19174</v>
      </c>
      <c r="F71" s="23">
        <v>43706</v>
      </c>
      <c r="G71" s="23">
        <v>44382</v>
      </c>
      <c r="H71">
        <v>0</v>
      </c>
      <c r="I71">
        <v>1</v>
      </c>
      <c r="J71">
        <v>18</v>
      </c>
      <c r="K71">
        <v>30</v>
      </c>
      <c r="L71">
        <v>2</v>
      </c>
      <c r="M71" s="25">
        <v>23.41</v>
      </c>
      <c r="N71" s="25">
        <v>26.09253</v>
      </c>
      <c r="O71" s="27">
        <v>3200000</v>
      </c>
      <c r="P71" s="27">
        <v>180287</v>
      </c>
      <c r="Q71" s="27">
        <v>663580</v>
      </c>
      <c r="R71" s="27">
        <v>12528</v>
      </c>
      <c r="S71">
        <v>0</v>
      </c>
      <c r="T71">
        <v>0</v>
      </c>
      <c r="V71" s="27">
        <v>0</v>
      </c>
      <c r="W71" s="27">
        <v>0</v>
      </c>
      <c r="X71" s="27">
        <v>0</v>
      </c>
      <c r="AA71" s="23">
        <v>44256</v>
      </c>
      <c r="AB71">
        <v>1</v>
      </c>
      <c r="AC71" t="s">
        <v>57</v>
      </c>
      <c r="AD71">
        <v>1</v>
      </c>
      <c r="AE71">
        <v>30</v>
      </c>
      <c r="AF71" s="27">
        <v>0</v>
      </c>
      <c r="AM71">
        <v>1</v>
      </c>
      <c r="AN71">
        <v>1</v>
      </c>
      <c r="AQ71" s="27">
        <v>808000</v>
      </c>
      <c r="AR71" t="s">
        <v>58</v>
      </c>
      <c r="AS71">
        <v>0</v>
      </c>
      <c r="AT71">
        <v>0</v>
      </c>
      <c r="AW71">
        <v>5</v>
      </c>
      <c r="BB71">
        <v>1</v>
      </c>
      <c r="BC71">
        <v>7</v>
      </c>
      <c r="BD71">
        <v>2</v>
      </c>
      <c r="BE71" s="3">
        <v>44286</v>
      </c>
      <c r="BF71" s="16" t="str">
        <f>VLOOKUP(C71,'Cta Contable'!A:E,5,FALSE)</f>
        <v>A</v>
      </c>
      <c r="BG71" s="16" t="str">
        <f>VLOOKUP(C71,'Cta Contable'!A:D,4,FALSE)</f>
        <v>Consumo</v>
      </c>
      <c r="BH71" t="str">
        <f>VLOOKUP(Q71,Lista!A:B,2,TRUE)</f>
        <v>1- 2.500.000</v>
      </c>
      <c r="BI71" s="16" t="str">
        <f t="shared" si="4"/>
        <v>Al día</v>
      </c>
      <c r="BJ71" t="str">
        <f t="shared" si="3"/>
        <v>-</v>
      </c>
    </row>
    <row r="72" spans="1:62" x14ac:dyDescent="0.25">
      <c r="A72" t="s">
        <v>56</v>
      </c>
      <c r="B72" t="s">
        <v>171</v>
      </c>
      <c r="C72" s="17">
        <v>144205</v>
      </c>
      <c r="D72">
        <v>4</v>
      </c>
      <c r="E72">
        <v>21003</v>
      </c>
      <c r="F72" s="23">
        <v>44165</v>
      </c>
      <c r="G72" s="23">
        <v>45381</v>
      </c>
      <c r="H72">
        <v>0</v>
      </c>
      <c r="I72">
        <v>1</v>
      </c>
      <c r="J72">
        <v>4</v>
      </c>
      <c r="K72">
        <v>30</v>
      </c>
      <c r="L72">
        <v>2</v>
      </c>
      <c r="M72" s="25">
        <v>19.32</v>
      </c>
      <c r="N72" s="25">
        <v>21.126010999999998</v>
      </c>
      <c r="O72" s="27">
        <v>5000000</v>
      </c>
      <c r="P72" s="27">
        <v>170510</v>
      </c>
      <c r="Q72" s="27">
        <v>4629903</v>
      </c>
      <c r="R72" s="27">
        <v>0</v>
      </c>
      <c r="S72">
        <v>0</v>
      </c>
      <c r="T72">
        <v>0</v>
      </c>
      <c r="V72" s="27">
        <v>0</v>
      </c>
      <c r="W72" s="27">
        <v>0</v>
      </c>
      <c r="X72" s="27">
        <v>0</v>
      </c>
      <c r="AA72" s="23">
        <v>44285</v>
      </c>
      <c r="AB72">
        <v>1</v>
      </c>
      <c r="AC72" t="s">
        <v>57</v>
      </c>
      <c r="AD72">
        <v>1</v>
      </c>
      <c r="AE72">
        <v>30</v>
      </c>
      <c r="AF72" s="27">
        <v>0</v>
      </c>
      <c r="AM72">
        <v>1</v>
      </c>
      <c r="AN72">
        <v>1</v>
      </c>
      <c r="AQ72" s="27">
        <v>348000</v>
      </c>
      <c r="AR72" t="s">
        <v>58</v>
      </c>
      <c r="AS72">
        <v>0</v>
      </c>
      <c r="AT72">
        <v>0</v>
      </c>
      <c r="AW72">
        <v>5</v>
      </c>
      <c r="BB72">
        <v>1</v>
      </c>
      <c r="BC72">
        <v>7</v>
      </c>
      <c r="BD72">
        <v>2</v>
      </c>
      <c r="BE72" s="3">
        <v>44286</v>
      </c>
      <c r="BF72" s="16" t="str">
        <f>VLOOKUP(C72,'Cta Contable'!A:E,5,FALSE)</f>
        <v>A</v>
      </c>
      <c r="BG72" s="16" t="str">
        <f>VLOOKUP(C72,'Cta Contable'!A:D,4,FALSE)</f>
        <v>Consumo</v>
      </c>
      <c r="BH72" t="str">
        <f>VLOOKUP(Q72,Lista!A:B,2,TRUE)</f>
        <v>2.500.001 - 5.000.000</v>
      </c>
      <c r="BI72" s="16" t="str">
        <f t="shared" si="4"/>
        <v>Al día</v>
      </c>
      <c r="BJ72" t="str">
        <f t="shared" si="3"/>
        <v>-</v>
      </c>
    </row>
    <row r="73" spans="1:62" x14ac:dyDescent="0.25">
      <c r="A73" t="s">
        <v>56</v>
      </c>
      <c r="B73" t="s">
        <v>171</v>
      </c>
      <c r="C73" s="17">
        <v>144105</v>
      </c>
      <c r="D73">
        <v>4</v>
      </c>
      <c r="E73">
        <v>20299</v>
      </c>
      <c r="F73" s="23">
        <v>44012</v>
      </c>
      <c r="G73" s="23">
        <v>45229</v>
      </c>
      <c r="H73">
        <v>0</v>
      </c>
      <c r="I73">
        <v>1</v>
      </c>
      <c r="J73">
        <v>9</v>
      </c>
      <c r="K73">
        <v>30</v>
      </c>
      <c r="L73">
        <v>2</v>
      </c>
      <c r="M73" s="25">
        <v>17.420000000000002</v>
      </c>
      <c r="N73" s="25">
        <v>18.880393000000002</v>
      </c>
      <c r="O73" s="27">
        <v>8000000</v>
      </c>
      <c r="P73" s="27">
        <v>265063</v>
      </c>
      <c r="Q73" s="27">
        <v>6534946</v>
      </c>
      <c r="R73" s="27">
        <v>0</v>
      </c>
      <c r="S73">
        <v>0</v>
      </c>
      <c r="T73">
        <v>0</v>
      </c>
      <c r="V73" s="27">
        <v>0</v>
      </c>
      <c r="W73" s="27">
        <v>0</v>
      </c>
      <c r="X73" s="27">
        <v>0</v>
      </c>
      <c r="AA73" s="23">
        <v>44286</v>
      </c>
      <c r="AB73">
        <v>1</v>
      </c>
      <c r="AC73" t="s">
        <v>57</v>
      </c>
      <c r="AD73">
        <v>1</v>
      </c>
      <c r="AE73">
        <v>30</v>
      </c>
      <c r="AF73" s="27">
        <v>0</v>
      </c>
      <c r="AM73">
        <v>1</v>
      </c>
      <c r="AN73">
        <v>1</v>
      </c>
      <c r="AQ73" s="27">
        <v>1119000</v>
      </c>
      <c r="AR73" t="s">
        <v>58</v>
      </c>
      <c r="AS73">
        <v>0</v>
      </c>
      <c r="AT73">
        <v>0</v>
      </c>
      <c r="AU73">
        <v>1</v>
      </c>
      <c r="AV73" t="s">
        <v>61</v>
      </c>
      <c r="AW73">
        <v>5</v>
      </c>
      <c r="BB73">
        <v>1</v>
      </c>
      <c r="BC73">
        <v>7</v>
      </c>
      <c r="BD73">
        <v>2</v>
      </c>
      <c r="BE73" s="3">
        <v>44286</v>
      </c>
      <c r="BF73" s="16" t="str">
        <f>VLOOKUP(C73,'Cta Contable'!A:E,5,FALSE)</f>
        <v>A</v>
      </c>
      <c r="BG73" s="16" t="str">
        <f>VLOOKUP(C73,'Cta Contable'!A:D,4,FALSE)</f>
        <v>Consumo</v>
      </c>
      <c r="BH73" t="str">
        <f>VLOOKUP(Q73,Lista!A:B,2,TRUE)</f>
        <v>5.000.001 - 10.000.000</v>
      </c>
      <c r="BI73" s="16" t="str">
        <f t="shared" si="4"/>
        <v>Al día</v>
      </c>
      <c r="BJ73" t="str">
        <f t="shared" si="3"/>
        <v>-</v>
      </c>
    </row>
    <row r="74" spans="1:62" x14ac:dyDescent="0.25">
      <c r="A74" t="s">
        <v>56</v>
      </c>
      <c r="B74" t="s">
        <v>171</v>
      </c>
      <c r="C74" s="17">
        <v>144205</v>
      </c>
      <c r="D74">
        <v>3</v>
      </c>
      <c r="E74">
        <v>20154</v>
      </c>
      <c r="F74" s="23">
        <v>43979</v>
      </c>
      <c r="G74" s="23">
        <v>45199</v>
      </c>
      <c r="H74">
        <v>0</v>
      </c>
      <c r="I74">
        <v>1</v>
      </c>
      <c r="J74">
        <v>10</v>
      </c>
      <c r="K74">
        <v>30</v>
      </c>
      <c r="L74">
        <v>2</v>
      </c>
      <c r="M74" s="25">
        <v>19.320074000000002</v>
      </c>
      <c r="N74" s="25">
        <v>21.126100000000001</v>
      </c>
      <c r="O74" s="27">
        <v>5000000</v>
      </c>
      <c r="P74" s="27">
        <v>170511</v>
      </c>
      <c r="Q74" s="27">
        <v>4026461</v>
      </c>
      <c r="R74" s="27">
        <v>2161</v>
      </c>
      <c r="S74">
        <v>0</v>
      </c>
      <c r="T74">
        <v>0</v>
      </c>
      <c r="V74" s="27">
        <v>0</v>
      </c>
      <c r="W74" s="27">
        <v>0</v>
      </c>
      <c r="X74" s="27">
        <v>0</v>
      </c>
      <c r="AA74" s="23">
        <v>44284</v>
      </c>
      <c r="AB74">
        <v>1</v>
      </c>
      <c r="AC74" t="s">
        <v>57</v>
      </c>
      <c r="AD74">
        <v>1</v>
      </c>
      <c r="AE74">
        <v>30</v>
      </c>
      <c r="AF74" s="27">
        <v>0</v>
      </c>
      <c r="AM74">
        <v>1</v>
      </c>
      <c r="AN74">
        <v>1</v>
      </c>
      <c r="AO74" s="40">
        <v>43979</v>
      </c>
      <c r="AP74" s="40" t="s">
        <v>59</v>
      </c>
      <c r="AQ74" s="27">
        <v>623975</v>
      </c>
      <c r="AR74" t="s">
        <v>58</v>
      </c>
      <c r="AS74">
        <v>1</v>
      </c>
      <c r="AT74">
        <v>0</v>
      </c>
      <c r="AW74">
        <v>5</v>
      </c>
      <c r="BB74">
        <v>1</v>
      </c>
      <c r="BC74">
        <v>7</v>
      </c>
      <c r="BD74">
        <v>2</v>
      </c>
      <c r="BE74" s="3">
        <v>44286</v>
      </c>
      <c r="BF74" s="16" t="str">
        <f>VLOOKUP(C74,'Cta Contable'!A:E,5,FALSE)</f>
        <v>A</v>
      </c>
      <c r="BG74" s="16" t="str">
        <f>VLOOKUP(C74,'Cta Contable'!A:D,4,FALSE)</f>
        <v>Consumo</v>
      </c>
      <c r="BH74" t="str">
        <f>VLOOKUP(Q74,Lista!A:B,2,TRUE)</f>
        <v>2.500.001 - 5.000.000</v>
      </c>
      <c r="BI74" s="16" t="str">
        <f t="shared" si="4"/>
        <v>Al día</v>
      </c>
      <c r="BJ74" t="str">
        <f t="shared" si="3"/>
        <v>-</v>
      </c>
    </row>
    <row r="75" spans="1:62" x14ac:dyDescent="0.25">
      <c r="A75" t="s">
        <v>56</v>
      </c>
      <c r="B75" t="s">
        <v>171</v>
      </c>
      <c r="C75" s="17">
        <v>144205</v>
      </c>
      <c r="D75">
        <v>3</v>
      </c>
      <c r="E75">
        <v>21161</v>
      </c>
      <c r="F75" s="23">
        <v>44208</v>
      </c>
      <c r="G75" s="23">
        <v>45442</v>
      </c>
      <c r="H75">
        <v>0</v>
      </c>
      <c r="I75">
        <v>1</v>
      </c>
      <c r="J75">
        <v>2</v>
      </c>
      <c r="K75">
        <v>30</v>
      </c>
      <c r="L75">
        <v>2</v>
      </c>
      <c r="M75" s="25">
        <v>21.02</v>
      </c>
      <c r="N75" s="25">
        <v>23.168139</v>
      </c>
      <c r="O75" s="27">
        <v>12000000</v>
      </c>
      <c r="P75" s="27">
        <v>419790</v>
      </c>
      <c r="Q75" s="27">
        <v>11570245</v>
      </c>
      <c r="R75" s="27">
        <v>6756</v>
      </c>
      <c r="S75">
        <v>0</v>
      </c>
      <c r="T75">
        <v>0</v>
      </c>
      <c r="V75" s="27">
        <v>0</v>
      </c>
      <c r="W75" s="27">
        <v>0</v>
      </c>
      <c r="X75" s="27">
        <v>0</v>
      </c>
      <c r="AA75" s="23">
        <v>44284</v>
      </c>
      <c r="AB75">
        <v>1</v>
      </c>
      <c r="AC75" t="s">
        <v>57</v>
      </c>
      <c r="AD75">
        <v>1</v>
      </c>
      <c r="AE75">
        <v>30</v>
      </c>
      <c r="AF75" s="27">
        <v>0</v>
      </c>
      <c r="AM75">
        <v>1</v>
      </c>
      <c r="AN75">
        <v>1</v>
      </c>
      <c r="AO75" s="40">
        <v>44208</v>
      </c>
      <c r="AP75" s="40" t="s">
        <v>59</v>
      </c>
      <c r="AQ75" s="27">
        <v>1793025</v>
      </c>
      <c r="AR75" t="s">
        <v>58</v>
      </c>
      <c r="AS75">
        <v>1</v>
      </c>
      <c r="AT75">
        <v>0</v>
      </c>
      <c r="AW75">
        <v>5</v>
      </c>
      <c r="BB75">
        <v>1</v>
      </c>
      <c r="BC75">
        <v>7</v>
      </c>
      <c r="BD75">
        <v>2</v>
      </c>
      <c r="BE75" s="3">
        <v>44286</v>
      </c>
      <c r="BF75" s="16" t="str">
        <f>VLOOKUP(C75,'Cta Contable'!A:E,5,FALSE)</f>
        <v>A</v>
      </c>
      <c r="BG75" s="16" t="str">
        <f>VLOOKUP(C75,'Cta Contable'!A:D,4,FALSE)</f>
        <v>Consumo</v>
      </c>
      <c r="BH75" t="str">
        <f>VLOOKUP(Q75,Lista!A:B,2,TRUE)</f>
        <v>10.000.001 - 15.000.000</v>
      </c>
      <c r="BI75" s="16" t="str">
        <f t="shared" si="4"/>
        <v>Al día</v>
      </c>
      <c r="BJ75" t="str">
        <f t="shared" si="3"/>
        <v>-</v>
      </c>
    </row>
    <row r="76" spans="1:62" x14ac:dyDescent="0.25">
      <c r="A76" t="s">
        <v>56</v>
      </c>
      <c r="B76" t="s">
        <v>171</v>
      </c>
      <c r="C76" s="17">
        <v>144205</v>
      </c>
      <c r="D76">
        <v>4</v>
      </c>
      <c r="E76">
        <v>20275</v>
      </c>
      <c r="F76" s="23">
        <v>44012</v>
      </c>
      <c r="G76" s="23">
        <v>45047</v>
      </c>
      <c r="H76">
        <v>0</v>
      </c>
      <c r="I76">
        <v>1</v>
      </c>
      <c r="J76">
        <v>8</v>
      </c>
      <c r="K76">
        <v>30</v>
      </c>
      <c r="L76">
        <v>2</v>
      </c>
      <c r="M76" s="25">
        <v>21.02</v>
      </c>
      <c r="N76" s="25">
        <v>23.168139</v>
      </c>
      <c r="O76" s="27">
        <v>10000000</v>
      </c>
      <c r="P76" s="27">
        <v>392838</v>
      </c>
      <c r="Q76" s="27">
        <v>8148047</v>
      </c>
      <c r="R76" s="27">
        <v>137153</v>
      </c>
      <c r="S76">
        <v>0</v>
      </c>
      <c r="T76">
        <v>0</v>
      </c>
      <c r="V76" s="27">
        <v>0</v>
      </c>
      <c r="W76" s="27">
        <v>0</v>
      </c>
      <c r="X76" s="27">
        <v>0</v>
      </c>
      <c r="AA76" s="23">
        <v>44258</v>
      </c>
      <c r="AB76">
        <v>1</v>
      </c>
      <c r="AC76" t="s">
        <v>57</v>
      </c>
      <c r="AD76">
        <v>1</v>
      </c>
      <c r="AE76">
        <v>30</v>
      </c>
      <c r="AF76" s="27">
        <v>0</v>
      </c>
      <c r="AM76">
        <v>1</v>
      </c>
      <c r="AN76">
        <v>1</v>
      </c>
      <c r="AQ76" s="27">
        <v>1741000</v>
      </c>
      <c r="AR76" t="s">
        <v>58</v>
      </c>
      <c r="AS76">
        <v>0</v>
      </c>
      <c r="AT76">
        <v>0</v>
      </c>
      <c r="AW76">
        <v>5</v>
      </c>
      <c r="BB76">
        <v>1</v>
      </c>
      <c r="BC76">
        <v>7</v>
      </c>
      <c r="BD76">
        <v>2</v>
      </c>
      <c r="BE76" s="3">
        <v>44286</v>
      </c>
      <c r="BF76" s="16" t="str">
        <f>VLOOKUP(C76,'Cta Contable'!A:E,5,FALSE)</f>
        <v>A</v>
      </c>
      <c r="BG76" s="16" t="str">
        <f>VLOOKUP(C76,'Cta Contable'!A:D,4,FALSE)</f>
        <v>Consumo</v>
      </c>
      <c r="BH76" t="str">
        <f>VLOOKUP(Q76,Lista!A:B,2,TRUE)</f>
        <v>5.000.001 - 10.000.000</v>
      </c>
      <c r="BI76" s="16" t="str">
        <f t="shared" si="4"/>
        <v>Al día</v>
      </c>
      <c r="BJ76" t="str">
        <f t="shared" si="3"/>
        <v>-</v>
      </c>
    </row>
    <row r="77" spans="1:62" x14ac:dyDescent="0.25">
      <c r="A77" t="s">
        <v>56</v>
      </c>
      <c r="B77" t="s">
        <v>171</v>
      </c>
      <c r="C77" s="17">
        <v>144205</v>
      </c>
      <c r="D77">
        <v>4</v>
      </c>
      <c r="E77">
        <v>20409</v>
      </c>
      <c r="F77" s="23">
        <v>44042</v>
      </c>
      <c r="G77" s="23">
        <v>44407</v>
      </c>
      <c r="H77">
        <v>0</v>
      </c>
      <c r="I77">
        <v>1</v>
      </c>
      <c r="J77">
        <v>8</v>
      </c>
      <c r="K77">
        <v>30</v>
      </c>
      <c r="L77">
        <v>2</v>
      </c>
      <c r="M77" s="25">
        <v>17.420000000000002</v>
      </c>
      <c r="N77" s="25">
        <v>18.880393000000002</v>
      </c>
      <c r="O77" s="27">
        <v>1200000</v>
      </c>
      <c r="P77" s="27">
        <v>109685</v>
      </c>
      <c r="Q77" s="27">
        <v>420685</v>
      </c>
      <c r="R77" s="27">
        <v>0</v>
      </c>
      <c r="S77">
        <v>0</v>
      </c>
      <c r="T77">
        <v>0</v>
      </c>
      <c r="V77" s="27">
        <v>0</v>
      </c>
      <c r="W77" s="27">
        <v>0</v>
      </c>
      <c r="X77" s="27">
        <v>0</v>
      </c>
      <c r="AA77" s="23">
        <v>44286</v>
      </c>
      <c r="AB77">
        <v>1</v>
      </c>
      <c r="AC77" t="s">
        <v>57</v>
      </c>
      <c r="AD77">
        <v>1</v>
      </c>
      <c r="AE77">
        <v>30</v>
      </c>
      <c r="AF77" s="27">
        <v>0</v>
      </c>
      <c r="AM77">
        <v>1</v>
      </c>
      <c r="AN77">
        <v>1</v>
      </c>
      <c r="AQ77" s="27">
        <v>825000</v>
      </c>
      <c r="AR77" t="s">
        <v>58</v>
      </c>
      <c r="AS77">
        <v>0</v>
      </c>
      <c r="AT77">
        <v>0</v>
      </c>
      <c r="AW77">
        <v>5</v>
      </c>
      <c r="BB77">
        <v>1</v>
      </c>
      <c r="BC77">
        <v>7</v>
      </c>
      <c r="BD77">
        <v>2</v>
      </c>
      <c r="BE77" s="3">
        <v>44286</v>
      </c>
      <c r="BF77" s="16" t="str">
        <f>VLOOKUP(C77,'Cta Contable'!A:E,5,FALSE)</f>
        <v>A</v>
      </c>
      <c r="BG77" s="16" t="str">
        <f>VLOOKUP(C77,'Cta Contable'!A:D,4,FALSE)</f>
        <v>Consumo</v>
      </c>
      <c r="BH77" t="str">
        <f>VLOOKUP(Q77,Lista!A:B,2,TRUE)</f>
        <v>1- 2.500.000</v>
      </c>
      <c r="BI77" s="16" t="str">
        <f t="shared" si="4"/>
        <v>Al día</v>
      </c>
      <c r="BJ77" t="str">
        <f t="shared" si="3"/>
        <v>-</v>
      </c>
    </row>
    <row r="78" spans="1:62" x14ac:dyDescent="0.25">
      <c r="A78" t="s">
        <v>56</v>
      </c>
      <c r="B78" t="s">
        <v>171</v>
      </c>
      <c r="C78" s="17">
        <v>144205</v>
      </c>
      <c r="D78">
        <v>4</v>
      </c>
      <c r="E78">
        <v>18765</v>
      </c>
      <c r="F78" s="23">
        <v>44013</v>
      </c>
      <c r="G78" s="23">
        <v>45078</v>
      </c>
      <c r="H78">
        <v>0</v>
      </c>
      <c r="I78">
        <v>1</v>
      </c>
      <c r="J78">
        <v>25</v>
      </c>
      <c r="K78">
        <v>30</v>
      </c>
      <c r="L78">
        <v>2</v>
      </c>
      <c r="M78" s="25">
        <v>17.37</v>
      </c>
      <c r="N78" s="25">
        <v>18.821816999999999</v>
      </c>
      <c r="O78" s="27">
        <v>16262214</v>
      </c>
      <c r="P78" s="27">
        <v>595513</v>
      </c>
      <c r="Q78" s="27">
        <v>5145284</v>
      </c>
      <c r="R78" s="27">
        <v>67041</v>
      </c>
      <c r="S78">
        <v>0</v>
      </c>
      <c r="T78">
        <v>0</v>
      </c>
      <c r="V78" s="27">
        <v>0</v>
      </c>
      <c r="W78" s="27">
        <v>0</v>
      </c>
      <c r="X78" s="27">
        <v>0</v>
      </c>
      <c r="AA78" s="23">
        <v>44258</v>
      </c>
      <c r="AB78">
        <v>1</v>
      </c>
      <c r="AC78" t="s">
        <v>57</v>
      </c>
      <c r="AD78">
        <v>1</v>
      </c>
      <c r="AE78">
        <v>30</v>
      </c>
      <c r="AF78" s="27">
        <v>0</v>
      </c>
      <c r="AM78">
        <v>1</v>
      </c>
      <c r="AN78">
        <v>1</v>
      </c>
      <c r="AQ78" s="27">
        <v>1678000</v>
      </c>
      <c r="AR78" t="s">
        <v>58</v>
      </c>
      <c r="AS78">
        <v>0</v>
      </c>
      <c r="AT78">
        <v>0</v>
      </c>
      <c r="AW78">
        <v>1</v>
      </c>
      <c r="AX78">
        <v>2</v>
      </c>
      <c r="AY78">
        <v>44013</v>
      </c>
      <c r="AZ78" t="s">
        <v>59</v>
      </c>
      <c r="BB78">
        <v>1</v>
      </c>
      <c r="BC78">
        <v>7</v>
      </c>
      <c r="BD78">
        <v>2</v>
      </c>
      <c r="BE78" s="3">
        <v>44286</v>
      </c>
      <c r="BF78" s="16" t="str">
        <f>VLOOKUP(C78,'Cta Contable'!A:E,5,FALSE)</f>
        <v>A</v>
      </c>
      <c r="BG78" s="16" t="str">
        <f>VLOOKUP(C78,'Cta Contable'!A:D,4,FALSE)</f>
        <v>Consumo</v>
      </c>
      <c r="BH78" t="str">
        <f>VLOOKUP(Q78,Lista!A:B,2,TRUE)</f>
        <v>5.000.001 - 10.000.000</v>
      </c>
      <c r="BI78" s="16" t="str">
        <f t="shared" si="4"/>
        <v>Al día</v>
      </c>
      <c r="BJ78" t="str">
        <f t="shared" si="3"/>
        <v>-</v>
      </c>
    </row>
    <row r="79" spans="1:62" x14ac:dyDescent="0.25">
      <c r="A79" t="s">
        <v>56</v>
      </c>
      <c r="B79" t="s">
        <v>171</v>
      </c>
      <c r="C79" s="17">
        <v>144205</v>
      </c>
      <c r="D79">
        <v>4</v>
      </c>
      <c r="E79">
        <v>15978</v>
      </c>
      <c r="F79" s="23">
        <v>44013</v>
      </c>
      <c r="G79" s="23">
        <v>44457</v>
      </c>
      <c r="H79">
        <v>12</v>
      </c>
      <c r="I79">
        <v>1</v>
      </c>
      <c r="J79">
        <v>7</v>
      </c>
      <c r="K79">
        <v>30</v>
      </c>
      <c r="L79">
        <v>2</v>
      </c>
      <c r="M79" s="25">
        <v>20.900003999999999</v>
      </c>
      <c r="N79" s="25">
        <v>23.022964999999999</v>
      </c>
      <c r="O79" s="27">
        <v>8071671</v>
      </c>
      <c r="P79" s="27">
        <v>654674</v>
      </c>
      <c r="Q79" s="27">
        <v>4279178</v>
      </c>
      <c r="R79" s="27">
        <v>65064</v>
      </c>
      <c r="S79">
        <v>0</v>
      </c>
      <c r="T79">
        <v>0</v>
      </c>
      <c r="V79" s="27">
        <v>0</v>
      </c>
      <c r="W79" s="27">
        <v>0</v>
      </c>
      <c r="X79" s="27">
        <v>0</v>
      </c>
      <c r="AA79" s="23">
        <v>44259</v>
      </c>
      <c r="AB79">
        <v>1</v>
      </c>
      <c r="AC79" t="s">
        <v>57</v>
      </c>
      <c r="AD79">
        <v>1</v>
      </c>
      <c r="AE79">
        <v>30</v>
      </c>
      <c r="AF79" s="27">
        <v>579881</v>
      </c>
      <c r="AM79">
        <v>1</v>
      </c>
      <c r="AN79">
        <v>1</v>
      </c>
      <c r="AQ79" s="27">
        <v>1191239</v>
      </c>
      <c r="AR79" t="s">
        <v>58</v>
      </c>
      <c r="AS79">
        <v>0</v>
      </c>
      <c r="AT79">
        <v>0</v>
      </c>
      <c r="AW79">
        <v>1</v>
      </c>
      <c r="AX79">
        <v>2</v>
      </c>
      <c r="AY79">
        <v>44013</v>
      </c>
      <c r="AZ79" t="s">
        <v>59</v>
      </c>
      <c r="BB79">
        <v>1</v>
      </c>
      <c r="BC79">
        <v>7</v>
      </c>
      <c r="BD79">
        <v>2</v>
      </c>
      <c r="BE79" s="3">
        <v>44286</v>
      </c>
      <c r="BF79" s="16" t="str">
        <f>VLOOKUP(C79,'Cta Contable'!A:E,5,FALSE)</f>
        <v>A</v>
      </c>
      <c r="BG79" s="16" t="str">
        <f>VLOOKUP(C79,'Cta Contable'!A:D,4,FALSE)</f>
        <v>Consumo</v>
      </c>
      <c r="BH79" t="str">
        <f>VLOOKUP(Q79,Lista!A:B,2,TRUE)</f>
        <v>2.500.001 - 5.000.000</v>
      </c>
      <c r="BI79" s="16" t="str">
        <f t="shared" si="4"/>
        <v>Al día</v>
      </c>
      <c r="BJ79" t="str">
        <f t="shared" si="3"/>
        <v>-</v>
      </c>
    </row>
    <row r="80" spans="1:62" x14ac:dyDescent="0.25">
      <c r="A80" t="s">
        <v>56</v>
      </c>
      <c r="B80" t="s">
        <v>171</v>
      </c>
      <c r="C80" s="17">
        <v>144205</v>
      </c>
      <c r="D80">
        <v>4</v>
      </c>
      <c r="E80">
        <v>21187</v>
      </c>
      <c r="F80" s="23">
        <v>44210</v>
      </c>
      <c r="G80" s="23">
        <v>44650</v>
      </c>
      <c r="H80">
        <v>0</v>
      </c>
      <c r="I80">
        <v>1</v>
      </c>
      <c r="J80">
        <v>5</v>
      </c>
      <c r="K80">
        <v>30</v>
      </c>
      <c r="L80">
        <v>2</v>
      </c>
      <c r="M80" s="25">
        <v>11.420004</v>
      </c>
      <c r="N80" s="25">
        <v>12.03712</v>
      </c>
      <c r="O80" s="27">
        <v>1500000</v>
      </c>
      <c r="P80" s="27">
        <v>114947</v>
      </c>
      <c r="Q80" s="27">
        <v>936424</v>
      </c>
      <c r="R80" s="27">
        <v>10692</v>
      </c>
      <c r="S80">
        <v>0</v>
      </c>
      <c r="T80">
        <v>0</v>
      </c>
      <c r="V80" s="27">
        <v>0</v>
      </c>
      <c r="W80" s="27">
        <v>0</v>
      </c>
      <c r="X80" s="27">
        <v>0</v>
      </c>
      <c r="AA80" s="23">
        <v>44251</v>
      </c>
      <c r="AB80">
        <v>1</v>
      </c>
      <c r="AC80" t="s">
        <v>57</v>
      </c>
      <c r="AD80">
        <v>1</v>
      </c>
      <c r="AE80">
        <v>30</v>
      </c>
      <c r="AF80" s="27">
        <v>0</v>
      </c>
      <c r="AM80">
        <v>1</v>
      </c>
      <c r="AN80">
        <v>1</v>
      </c>
      <c r="AQ80" s="27">
        <v>1794000</v>
      </c>
      <c r="AR80" t="s">
        <v>58</v>
      </c>
      <c r="AS80">
        <v>0</v>
      </c>
      <c r="AT80">
        <v>0</v>
      </c>
      <c r="AW80">
        <v>5</v>
      </c>
      <c r="BB80">
        <v>1</v>
      </c>
      <c r="BC80">
        <v>7</v>
      </c>
      <c r="BD80">
        <v>2</v>
      </c>
      <c r="BE80" s="3">
        <v>44286</v>
      </c>
      <c r="BF80" s="16" t="str">
        <f>VLOOKUP(C80,'Cta Contable'!A:E,5,FALSE)</f>
        <v>A</v>
      </c>
      <c r="BG80" s="16" t="str">
        <f>VLOOKUP(C80,'Cta Contable'!A:D,4,FALSE)</f>
        <v>Consumo</v>
      </c>
      <c r="BH80" t="str">
        <f>VLOOKUP(Q80,Lista!A:B,2,TRUE)</f>
        <v>1- 2.500.000</v>
      </c>
      <c r="BI80" s="16" t="str">
        <f t="shared" si="4"/>
        <v>Al día</v>
      </c>
      <c r="BJ80" t="str">
        <f t="shared" si="3"/>
        <v>-</v>
      </c>
    </row>
    <row r="81" spans="1:62" x14ac:dyDescent="0.25">
      <c r="A81" t="s">
        <v>56</v>
      </c>
      <c r="B81" t="s">
        <v>171</v>
      </c>
      <c r="C81" s="17">
        <v>144205</v>
      </c>
      <c r="D81">
        <v>4</v>
      </c>
      <c r="E81">
        <v>19776</v>
      </c>
      <c r="F81" s="23">
        <v>43847</v>
      </c>
      <c r="G81" s="23">
        <v>45047</v>
      </c>
      <c r="H81">
        <v>0</v>
      </c>
      <c r="I81">
        <v>1</v>
      </c>
      <c r="J81">
        <v>13</v>
      </c>
      <c r="K81">
        <v>30</v>
      </c>
      <c r="L81">
        <v>2</v>
      </c>
      <c r="M81" s="25">
        <v>23.38</v>
      </c>
      <c r="N81" s="25">
        <v>26.055430999999999</v>
      </c>
      <c r="O81" s="27">
        <v>19900000</v>
      </c>
      <c r="P81" s="27">
        <v>733158</v>
      </c>
      <c r="Q81" s="27">
        <v>14834487</v>
      </c>
      <c r="R81" s="27">
        <v>279386</v>
      </c>
      <c r="S81">
        <v>0</v>
      </c>
      <c r="T81">
        <v>0</v>
      </c>
      <c r="V81" s="27">
        <v>0</v>
      </c>
      <c r="W81" s="27">
        <v>0</v>
      </c>
      <c r="X81" s="27">
        <v>0</v>
      </c>
      <c r="AA81" s="23">
        <v>44256</v>
      </c>
      <c r="AB81">
        <v>1</v>
      </c>
      <c r="AC81" t="s">
        <v>57</v>
      </c>
      <c r="AD81">
        <v>1</v>
      </c>
      <c r="AE81">
        <v>30</v>
      </c>
      <c r="AF81" s="27">
        <v>0</v>
      </c>
      <c r="AM81">
        <v>1</v>
      </c>
      <c r="AN81">
        <v>1</v>
      </c>
      <c r="AQ81" s="27">
        <v>869000</v>
      </c>
      <c r="AR81" t="s">
        <v>58</v>
      </c>
      <c r="AS81">
        <v>0</v>
      </c>
      <c r="AT81">
        <v>0</v>
      </c>
      <c r="AW81">
        <v>5</v>
      </c>
      <c r="BB81">
        <v>1</v>
      </c>
      <c r="BC81">
        <v>7</v>
      </c>
      <c r="BD81">
        <v>2</v>
      </c>
      <c r="BE81" s="3">
        <v>44286</v>
      </c>
      <c r="BF81" s="16" t="str">
        <f>VLOOKUP(C81,'Cta Contable'!A:E,5,FALSE)</f>
        <v>A</v>
      </c>
      <c r="BG81" s="16" t="str">
        <f>VLOOKUP(C81,'Cta Contable'!A:D,4,FALSE)</f>
        <v>Consumo</v>
      </c>
      <c r="BH81" t="str">
        <f>VLOOKUP(Q81,Lista!A:B,2,TRUE)</f>
        <v>10.000.001 - 15.000.000</v>
      </c>
      <c r="BI81" s="16" t="str">
        <f t="shared" si="4"/>
        <v>Al día</v>
      </c>
      <c r="BJ81" t="str">
        <f t="shared" si="3"/>
        <v>-</v>
      </c>
    </row>
    <row r="82" spans="1:62" x14ac:dyDescent="0.25">
      <c r="A82" t="s">
        <v>56</v>
      </c>
      <c r="B82" t="s">
        <v>171</v>
      </c>
      <c r="C82" s="17">
        <v>144205</v>
      </c>
      <c r="D82">
        <v>4</v>
      </c>
      <c r="E82">
        <v>16869</v>
      </c>
      <c r="F82" s="23">
        <v>43244</v>
      </c>
      <c r="G82" s="23">
        <v>44350</v>
      </c>
      <c r="H82">
        <v>0</v>
      </c>
      <c r="I82">
        <v>1</v>
      </c>
      <c r="J82">
        <v>33</v>
      </c>
      <c r="K82">
        <v>30</v>
      </c>
      <c r="L82">
        <v>2</v>
      </c>
      <c r="M82" s="25">
        <v>20.34</v>
      </c>
      <c r="N82" s="25">
        <v>22.347531</v>
      </c>
      <c r="O82" s="27">
        <v>4580000</v>
      </c>
      <c r="P82" s="27">
        <v>171004</v>
      </c>
      <c r="Q82" s="27">
        <v>490446</v>
      </c>
      <c r="R82" s="27">
        <v>0</v>
      </c>
      <c r="S82">
        <v>0</v>
      </c>
      <c r="T82">
        <v>0</v>
      </c>
      <c r="V82" s="27">
        <v>0</v>
      </c>
      <c r="W82" s="27">
        <v>0</v>
      </c>
      <c r="X82" s="27">
        <v>0</v>
      </c>
      <c r="AA82" s="23">
        <v>44285</v>
      </c>
      <c r="AB82">
        <v>1</v>
      </c>
      <c r="AC82" t="s">
        <v>57</v>
      </c>
      <c r="AD82">
        <v>1</v>
      </c>
      <c r="AE82">
        <v>30</v>
      </c>
      <c r="AF82" s="27">
        <v>0</v>
      </c>
      <c r="AM82">
        <v>1</v>
      </c>
      <c r="AN82">
        <v>1</v>
      </c>
      <c r="AQ82" s="27">
        <v>452542</v>
      </c>
      <c r="AR82" t="s">
        <v>58</v>
      </c>
      <c r="AS82">
        <v>0</v>
      </c>
      <c r="AT82">
        <v>0</v>
      </c>
      <c r="AW82">
        <v>5</v>
      </c>
      <c r="BB82">
        <v>1</v>
      </c>
      <c r="BC82">
        <v>7</v>
      </c>
      <c r="BD82">
        <v>2</v>
      </c>
      <c r="BE82" s="3">
        <v>44286</v>
      </c>
      <c r="BF82" s="16" t="str">
        <f>VLOOKUP(C82,'Cta Contable'!A:E,5,FALSE)</f>
        <v>A</v>
      </c>
      <c r="BG82" s="16" t="str">
        <f>VLOOKUP(C82,'Cta Contable'!A:D,4,FALSE)</f>
        <v>Consumo</v>
      </c>
      <c r="BH82" t="str">
        <f>VLOOKUP(Q82,Lista!A:B,2,TRUE)</f>
        <v>1- 2.500.000</v>
      </c>
      <c r="BI82" s="16" t="str">
        <f t="shared" si="4"/>
        <v>Al día</v>
      </c>
      <c r="BJ82" t="str">
        <f t="shared" si="3"/>
        <v>-</v>
      </c>
    </row>
    <row r="83" spans="1:62" x14ac:dyDescent="0.25">
      <c r="A83" t="s">
        <v>56</v>
      </c>
      <c r="B83" t="s">
        <v>171</v>
      </c>
      <c r="C83" s="17">
        <v>144205</v>
      </c>
      <c r="D83">
        <v>4</v>
      </c>
      <c r="E83">
        <v>20254</v>
      </c>
      <c r="F83" s="23">
        <v>44007</v>
      </c>
      <c r="G83" s="23">
        <v>44316</v>
      </c>
      <c r="H83">
        <v>0</v>
      </c>
      <c r="I83">
        <v>1</v>
      </c>
      <c r="J83">
        <v>9</v>
      </c>
      <c r="K83">
        <v>30</v>
      </c>
      <c r="L83">
        <v>2</v>
      </c>
      <c r="M83" s="25">
        <v>11.42</v>
      </c>
      <c r="N83" s="25">
        <v>12.037115999999999</v>
      </c>
      <c r="O83" s="27">
        <v>750000</v>
      </c>
      <c r="P83" s="27">
        <v>78981</v>
      </c>
      <c r="Q83" s="27">
        <v>78005</v>
      </c>
      <c r="R83" s="27">
        <v>25</v>
      </c>
      <c r="S83">
        <v>0</v>
      </c>
      <c r="T83">
        <v>0</v>
      </c>
      <c r="V83" s="27">
        <v>0</v>
      </c>
      <c r="W83" s="27">
        <v>0</v>
      </c>
      <c r="X83" s="27">
        <v>0</v>
      </c>
      <c r="AA83" s="23">
        <v>44284</v>
      </c>
      <c r="AB83">
        <v>1</v>
      </c>
      <c r="AC83" t="s">
        <v>57</v>
      </c>
      <c r="AD83">
        <v>1</v>
      </c>
      <c r="AE83">
        <v>30</v>
      </c>
      <c r="AF83" s="27">
        <v>0</v>
      </c>
      <c r="AM83">
        <v>1</v>
      </c>
      <c r="AN83">
        <v>1</v>
      </c>
      <c r="AQ83" s="27">
        <v>1098000</v>
      </c>
      <c r="AR83" t="s">
        <v>58</v>
      </c>
      <c r="AS83">
        <v>0</v>
      </c>
      <c r="AT83">
        <v>0</v>
      </c>
      <c r="AW83">
        <v>5</v>
      </c>
      <c r="BB83">
        <v>1</v>
      </c>
      <c r="BC83">
        <v>7</v>
      </c>
      <c r="BD83">
        <v>2</v>
      </c>
      <c r="BE83" s="3">
        <v>44286</v>
      </c>
      <c r="BF83" s="16" t="str">
        <f>VLOOKUP(C83,'Cta Contable'!A:E,5,FALSE)</f>
        <v>A</v>
      </c>
      <c r="BG83" s="16" t="str">
        <f>VLOOKUP(C83,'Cta Contable'!A:D,4,FALSE)</f>
        <v>Consumo</v>
      </c>
      <c r="BH83" t="str">
        <f>VLOOKUP(Q83,Lista!A:B,2,TRUE)</f>
        <v>1- 2.500.000</v>
      </c>
      <c r="BI83" s="16" t="str">
        <f t="shared" si="4"/>
        <v>Al día</v>
      </c>
      <c r="BJ83" t="str">
        <f t="shared" si="3"/>
        <v>-</v>
      </c>
    </row>
    <row r="84" spans="1:62" x14ac:dyDescent="0.25">
      <c r="A84" t="s">
        <v>56</v>
      </c>
      <c r="B84" t="s">
        <v>171</v>
      </c>
      <c r="C84" s="17">
        <v>144205</v>
      </c>
      <c r="D84">
        <v>3</v>
      </c>
      <c r="E84">
        <v>20787</v>
      </c>
      <c r="F84" s="23">
        <v>44126</v>
      </c>
      <c r="G84" s="23">
        <v>44941</v>
      </c>
      <c r="H84">
        <v>0</v>
      </c>
      <c r="I84">
        <v>1</v>
      </c>
      <c r="J84">
        <v>5</v>
      </c>
      <c r="K84">
        <v>30</v>
      </c>
      <c r="L84">
        <v>2</v>
      </c>
      <c r="M84" s="25">
        <v>11.42</v>
      </c>
      <c r="N84" s="25">
        <v>12.037115999999999</v>
      </c>
      <c r="O84" s="27">
        <v>2700000</v>
      </c>
      <c r="P84" s="27">
        <v>117714</v>
      </c>
      <c r="Q84" s="27">
        <v>2208280</v>
      </c>
      <c r="R84" s="27">
        <v>7010</v>
      </c>
      <c r="S84">
        <v>0</v>
      </c>
      <c r="T84">
        <v>0</v>
      </c>
      <c r="V84" s="27">
        <v>0</v>
      </c>
      <c r="W84" s="27">
        <v>0</v>
      </c>
      <c r="X84" s="27">
        <v>0</v>
      </c>
      <c r="AA84" s="23">
        <v>44275</v>
      </c>
      <c r="AB84">
        <v>1</v>
      </c>
      <c r="AC84" t="s">
        <v>57</v>
      </c>
      <c r="AD84">
        <v>1</v>
      </c>
      <c r="AE84">
        <v>30</v>
      </c>
      <c r="AF84" s="27">
        <v>0</v>
      </c>
      <c r="AM84">
        <v>1</v>
      </c>
      <c r="AN84">
        <v>1</v>
      </c>
      <c r="AO84" s="40">
        <v>44126</v>
      </c>
      <c r="AP84" s="40" t="s">
        <v>59</v>
      </c>
      <c r="AQ84" s="27">
        <v>2921500</v>
      </c>
      <c r="AR84" t="s">
        <v>58</v>
      </c>
      <c r="AS84">
        <v>1</v>
      </c>
      <c r="AT84">
        <v>0</v>
      </c>
      <c r="AW84">
        <v>5</v>
      </c>
      <c r="BB84">
        <v>1</v>
      </c>
      <c r="BC84">
        <v>7</v>
      </c>
      <c r="BD84">
        <v>2</v>
      </c>
      <c r="BE84" s="3">
        <v>44286</v>
      </c>
      <c r="BF84" s="16" t="str">
        <f>VLOOKUP(C84,'Cta Contable'!A:E,5,FALSE)</f>
        <v>A</v>
      </c>
      <c r="BG84" s="16" t="str">
        <f>VLOOKUP(C84,'Cta Contable'!A:D,4,FALSE)</f>
        <v>Consumo</v>
      </c>
      <c r="BH84" t="str">
        <f>VLOOKUP(Q84,Lista!A:B,2,TRUE)</f>
        <v>1- 2.500.000</v>
      </c>
      <c r="BI84" s="16" t="str">
        <f t="shared" si="4"/>
        <v>Al día</v>
      </c>
      <c r="BJ84" t="str">
        <f t="shared" si="3"/>
        <v>-</v>
      </c>
    </row>
    <row r="85" spans="1:62" x14ac:dyDescent="0.25">
      <c r="A85" t="s">
        <v>56</v>
      </c>
      <c r="B85" t="s">
        <v>171</v>
      </c>
      <c r="C85" s="17">
        <v>144205</v>
      </c>
      <c r="D85">
        <v>3</v>
      </c>
      <c r="E85">
        <v>20977</v>
      </c>
      <c r="F85" s="23">
        <v>44162</v>
      </c>
      <c r="G85" s="23">
        <v>45092</v>
      </c>
      <c r="H85">
        <v>0</v>
      </c>
      <c r="I85">
        <v>1</v>
      </c>
      <c r="J85">
        <v>3</v>
      </c>
      <c r="K85">
        <v>30</v>
      </c>
      <c r="L85">
        <v>2</v>
      </c>
      <c r="M85" s="25">
        <v>21.02</v>
      </c>
      <c r="N85" s="25">
        <v>23.168139</v>
      </c>
      <c r="O85" s="27">
        <v>6000000</v>
      </c>
      <c r="P85" s="27">
        <v>258839</v>
      </c>
      <c r="Q85" s="27">
        <v>5528899</v>
      </c>
      <c r="R85" s="27">
        <v>48420</v>
      </c>
      <c r="S85">
        <v>0</v>
      </c>
      <c r="T85">
        <v>0</v>
      </c>
      <c r="V85" s="27">
        <v>0</v>
      </c>
      <c r="W85" s="27">
        <v>0</v>
      </c>
      <c r="X85" s="27">
        <v>0</v>
      </c>
      <c r="AA85" s="23">
        <v>44270</v>
      </c>
      <c r="AB85">
        <v>1</v>
      </c>
      <c r="AC85" t="s">
        <v>57</v>
      </c>
      <c r="AD85">
        <v>1</v>
      </c>
      <c r="AE85">
        <v>30</v>
      </c>
      <c r="AF85" s="27">
        <v>0</v>
      </c>
      <c r="AM85">
        <v>1</v>
      </c>
      <c r="AN85">
        <v>1</v>
      </c>
      <c r="AO85" s="40">
        <v>44162</v>
      </c>
      <c r="AP85" s="40" t="s">
        <v>59</v>
      </c>
      <c r="AQ85" s="27">
        <v>1118000</v>
      </c>
      <c r="AR85" t="s">
        <v>58</v>
      </c>
      <c r="AS85">
        <v>1</v>
      </c>
      <c r="AT85">
        <v>0</v>
      </c>
      <c r="AW85">
        <v>5</v>
      </c>
      <c r="BB85">
        <v>1</v>
      </c>
      <c r="BC85">
        <v>7</v>
      </c>
      <c r="BD85">
        <v>2</v>
      </c>
      <c r="BE85" s="3">
        <v>44286</v>
      </c>
      <c r="BF85" s="16" t="str">
        <f>VLOOKUP(C85,'Cta Contable'!A:E,5,FALSE)</f>
        <v>A</v>
      </c>
      <c r="BG85" s="16" t="str">
        <f>VLOOKUP(C85,'Cta Contable'!A:D,4,FALSE)</f>
        <v>Consumo</v>
      </c>
      <c r="BH85" t="str">
        <f>VLOOKUP(Q85,Lista!A:B,2,TRUE)</f>
        <v>5.000.001 - 10.000.000</v>
      </c>
      <c r="BI85" s="16" t="str">
        <f t="shared" si="4"/>
        <v>Al día</v>
      </c>
      <c r="BJ85" t="str">
        <f t="shared" si="3"/>
        <v>-</v>
      </c>
    </row>
    <row r="86" spans="1:62" x14ac:dyDescent="0.25">
      <c r="A86" t="s">
        <v>56</v>
      </c>
      <c r="B86" t="s">
        <v>171</v>
      </c>
      <c r="C86" s="17">
        <v>144205</v>
      </c>
      <c r="D86">
        <v>4</v>
      </c>
      <c r="E86">
        <v>18863</v>
      </c>
      <c r="F86" s="23">
        <v>44013</v>
      </c>
      <c r="G86" s="23">
        <v>45242</v>
      </c>
      <c r="H86">
        <v>18</v>
      </c>
      <c r="I86">
        <v>1</v>
      </c>
      <c r="J86">
        <v>7</v>
      </c>
      <c r="K86">
        <v>30</v>
      </c>
      <c r="L86">
        <v>2</v>
      </c>
      <c r="M86" s="25">
        <v>23.39</v>
      </c>
      <c r="N86" s="25">
        <v>26.067796999999999</v>
      </c>
      <c r="O86" s="27">
        <v>26707867</v>
      </c>
      <c r="P86" s="27">
        <v>967643</v>
      </c>
      <c r="Q86" s="27">
        <v>23389376</v>
      </c>
      <c r="R86" s="27">
        <v>719383</v>
      </c>
      <c r="S86">
        <v>0</v>
      </c>
      <c r="T86">
        <v>0</v>
      </c>
      <c r="V86" s="27">
        <v>0</v>
      </c>
      <c r="W86" s="27">
        <v>0</v>
      </c>
      <c r="X86" s="27">
        <v>0</v>
      </c>
      <c r="AA86" s="23">
        <v>44286</v>
      </c>
      <c r="AB86">
        <v>1</v>
      </c>
      <c r="AC86" t="s">
        <v>57</v>
      </c>
      <c r="AD86">
        <v>1</v>
      </c>
      <c r="AE86">
        <v>30</v>
      </c>
      <c r="AF86" s="27">
        <v>511747</v>
      </c>
      <c r="AM86">
        <v>1</v>
      </c>
      <c r="AN86">
        <v>1</v>
      </c>
      <c r="AQ86" s="27">
        <v>458940</v>
      </c>
      <c r="AR86" t="s">
        <v>58</v>
      </c>
      <c r="AS86">
        <v>0</v>
      </c>
      <c r="AT86">
        <v>0</v>
      </c>
      <c r="AW86">
        <v>1</v>
      </c>
      <c r="AX86">
        <v>2</v>
      </c>
      <c r="AY86">
        <v>44013</v>
      </c>
      <c r="AZ86" t="s">
        <v>59</v>
      </c>
      <c r="BB86">
        <v>1</v>
      </c>
      <c r="BC86">
        <v>7</v>
      </c>
      <c r="BD86">
        <v>2</v>
      </c>
      <c r="BE86" s="3">
        <v>44286</v>
      </c>
      <c r="BF86" s="16" t="str">
        <f>VLOOKUP(C86,'Cta Contable'!A:E,5,FALSE)</f>
        <v>A</v>
      </c>
      <c r="BG86" s="16" t="str">
        <f>VLOOKUP(C86,'Cta Contable'!A:D,4,FALSE)</f>
        <v>Consumo</v>
      </c>
      <c r="BH86" t="str">
        <f>VLOOKUP(Q86,Lista!A:B,2,TRUE)</f>
        <v>20.000.001 - 63.000.000</v>
      </c>
      <c r="BI86" s="16" t="str">
        <f t="shared" si="4"/>
        <v>Al día</v>
      </c>
      <c r="BJ86" t="str">
        <f t="shared" si="3"/>
        <v>-</v>
      </c>
    </row>
    <row r="87" spans="1:62" x14ac:dyDescent="0.25">
      <c r="A87" t="s">
        <v>56</v>
      </c>
      <c r="B87" t="s">
        <v>171</v>
      </c>
      <c r="C87" s="17">
        <v>144205</v>
      </c>
      <c r="D87">
        <v>4</v>
      </c>
      <c r="E87">
        <v>21091</v>
      </c>
      <c r="F87" s="23">
        <v>44188</v>
      </c>
      <c r="G87" s="23">
        <v>44576</v>
      </c>
      <c r="H87">
        <v>0</v>
      </c>
      <c r="I87">
        <v>1</v>
      </c>
      <c r="J87">
        <v>3</v>
      </c>
      <c r="K87">
        <v>30</v>
      </c>
      <c r="L87">
        <v>2</v>
      </c>
      <c r="M87" s="25">
        <v>11.42</v>
      </c>
      <c r="N87" s="25">
        <v>12.037115999999999</v>
      </c>
      <c r="O87" s="27">
        <v>1000000</v>
      </c>
      <c r="P87" s="27">
        <v>88578</v>
      </c>
      <c r="Q87" s="27">
        <v>756024</v>
      </c>
      <c r="R87" s="27">
        <v>0</v>
      </c>
      <c r="S87">
        <v>0</v>
      </c>
      <c r="T87">
        <v>0</v>
      </c>
      <c r="V87" s="27">
        <v>0</v>
      </c>
      <c r="W87" s="27">
        <v>0</v>
      </c>
      <c r="X87" s="27">
        <v>0</v>
      </c>
      <c r="AA87" s="23">
        <v>44286</v>
      </c>
      <c r="AB87">
        <v>1</v>
      </c>
      <c r="AC87" t="s">
        <v>57</v>
      </c>
      <c r="AD87">
        <v>1</v>
      </c>
      <c r="AE87">
        <v>30</v>
      </c>
      <c r="AF87" s="27">
        <v>0</v>
      </c>
      <c r="AM87">
        <v>1</v>
      </c>
      <c r="AN87">
        <v>1</v>
      </c>
      <c r="AQ87" s="27">
        <v>3200000</v>
      </c>
      <c r="AR87" t="s">
        <v>58</v>
      </c>
      <c r="AS87">
        <v>0</v>
      </c>
      <c r="AT87">
        <v>0</v>
      </c>
      <c r="AW87">
        <v>5</v>
      </c>
      <c r="BB87">
        <v>1</v>
      </c>
      <c r="BC87">
        <v>7</v>
      </c>
      <c r="BD87">
        <v>2</v>
      </c>
      <c r="BE87" s="3">
        <v>44286</v>
      </c>
      <c r="BF87" s="16" t="str">
        <f>VLOOKUP(C87,'Cta Contable'!A:E,5,FALSE)</f>
        <v>A</v>
      </c>
      <c r="BG87" s="16" t="str">
        <f>VLOOKUP(C87,'Cta Contable'!A:D,4,FALSE)</f>
        <v>Consumo</v>
      </c>
      <c r="BH87" t="str">
        <f>VLOOKUP(Q87,Lista!A:B,2,TRUE)</f>
        <v>1- 2.500.000</v>
      </c>
      <c r="BI87" s="16" t="str">
        <f t="shared" si="4"/>
        <v>Al día</v>
      </c>
      <c r="BJ87" t="str">
        <f t="shared" si="3"/>
        <v>-</v>
      </c>
    </row>
    <row r="88" spans="1:62" x14ac:dyDescent="0.25">
      <c r="A88" t="s">
        <v>56</v>
      </c>
      <c r="B88" t="s">
        <v>171</v>
      </c>
      <c r="C88" s="17">
        <v>144205</v>
      </c>
      <c r="D88">
        <v>4</v>
      </c>
      <c r="E88">
        <v>20052</v>
      </c>
      <c r="F88" s="23">
        <v>43903</v>
      </c>
      <c r="G88" s="23">
        <v>44357</v>
      </c>
      <c r="H88">
        <v>20</v>
      </c>
      <c r="I88">
        <v>1</v>
      </c>
      <c r="J88">
        <v>10</v>
      </c>
      <c r="K88">
        <v>30</v>
      </c>
      <c r="L88">
        <v>2</v>
      </c>
      <c r="M88" s="25">
        <v>11.32</v>
      </c>
      <c r="N88" s="25">
        <v>11.926185</v>
      </c>
      <c r="O88" s="27">
        <v>1500000</v>
      </c>
      <c r="P88" s="27">
        <v>114877</v>
      </c>
      <c r="Q88" s="27">
        <v>448878</v>
      </c>
      <c r="R88" s="27">
        <v>7282</v>
      </c>
      <c r="S88">
        <v>0</v>
      </c>
      <c r="T88">
        <v>0</v>
      </c>
      <c r="V88" s="27">
        <v>0</v>
      </c>
      <c r="W88" s="27">
        <v>0</v>
      </c>
      <c r="X88" s="27">
        <v>0</v>
      </c>
      <c r="AA88" s="23">
        <v>44244</v>
      </c>
      <c r="AB88">
        <v>1</v>
      </c>
      <c r="AC88" t="s">
        <v>57</v>
      </c>
      <c r="AD88">
        <v>1</v>
      </c>
      <c r="AE88">
        <v>30</v>
      </c>
      <c r="AF88" s="27">
        <v>110648</v>
      </c>
      <c r="AM88">
        <v>1</v>
      </c>
      <c r="AN88">
        <v>1</v>
      </c>
      <c r="AQ88" s="27">
        <v>1511000</v>
      </c>
      <c r="AR88" t="s">
        <v>58</v>
      </c>
      <c r="AS88">
        <v>0</v>
      </c>
      <c r="AT88">
        <v>0</v>
      </c>
      <c r="AW88">
        <v>5</v>
      </c>
      <c r="BB88">
        <v>1</v>
      </c>
      <c r="BC88">
        <v>7</v>
      </c>
      <c r="BD88">
        <v>2</v>
      </c>
      <c r="BE88" s="3">
        <v>44286</v>
      </c>
      <c r="BF88" s="16" t="str">
        <f>VLOOKUP(C88,'Cta Contable'!A:E,5,FALSE)</f>
        <v>A</v>
      </c>
      <c r="BG88" s="16" t="str">
        <f>VLOOKUP(C88,'Cta Contable'!A:D,4,FALSE)</f>
        <v>Consumo</v>
      </c>
      <c r="BH88" t="str">
        <f>VLOOKUP(Q88,Lista!A:B,2,TRUE)</f>
        <v>1- 2.500.000</v>
      </c>
      <c r="BI88" s="16" t="str">
        <f t="shared" si="4"/>
        <v>Al día</v>
      </c>
      <c r="BJ88" t="str">
        <f t="shared" si="3"/>
        <v>-</v>
      </c>
    </row>
    <row r="89" spans="1:62" x14ac:dyDescent="0.25">
      <c r="A89" t="s">
        <v>56</v>
      </c>
      <c r="B89" t="s">
        <v>171</v>
      </c>
      <c r="C89" s="17">
        <v>144205</v>
      </c>
      <c r="D89">
        <v>4</v>
      </c>
      <c r="E89">
        <v>19440</v>
      </c>
      <c r="F89" s="23">
        <v>43767</v>
      </c>
      <c r="G89" s="23">
        <v>44387</v>
      </c>
      <c r="H89">
        <v>0</v>
      </c>
      <c r="I89">
        <v>1</v>
      </c>
      <c r="J89">
        <v>16</v>
      </c>
      <c r="K89">
        <v>30</v>
      </c>
      <c r="L89">
        <v>2</v>
      </c>
      <c r="M89" s="25">
        <v>12.33</v>
      </c>
      <c r="N89" s="25">
        <v>13.051225000000001</v>
      </c>
      <c r="O89" s="27">
        <v>2540000</v>
      </c>
      <c r="P89" s="27">
        <v>141145</v>
      </c>
      <c r="Q89" s="27">
        <v>544787</v>
      </c>
      <c r="R89" s="27">
        <v>4114</v>
      </c>
      <c r="S89">
        <v>0</v>
      </c>
      <c r="T89">
        <v>0</v>
      </c>
      <c r="V89" s="27">
        <v>0</v>
      </c>
      <c r="W89" s="27">
        <v>0</v>
      </c>
      <c r="X89" s="27">
        <v>0</v>
      </c>
      <c r="AA89" s="23">
        <v>44263</v>
      </c>
      <c r="AB89">
        <v>1</v>
      </c>
      <c r="AC89" t="s">
        <v>57</v>
      </c>
      <c r="AD89">
        <v>1</v>
      </c>
      <c r="AE89">
        <v>30</v>
      </c>
      <c r="AF89" s="27">
        <v>0</v>
      </c>
      <c r="AM89">
        <v>1</v>
      </c>
      <c r="AN89">
        <v>1</v>
      </c>
      <c r="AQ89" s="27">
        <v>1914400</v>
      </c>
      <c r="AR89" t="s">
        <v>58</v>
      </c>
      <c r="AS89">
        <v>0</v>
      </c>
      <c r="AT89">
        <v>0</v>
      </c>
      <c r="AW89">
        <v>5</v>
      </c>
      <c r="BB89">
        <v>1</v>
      </c>
      <c r="BC89">
        <v>7</v>
      </c>
      <c r="BD89">
        <v>2</v>
      </c>
      <c r="BE89" s="3">
        <v>44286</v>
      </c>
      <c r="BF89" s="16" t="str">
        <f>VLOOKUP(C89,'Cta Contable'!A:E,5,FALSE)</f>
        <v>A</v>
      </c>
      <c r="BG89" s="16" t="str">
        <f>VLOOKUP(C89,'Cta Contable'!A:D,4,FALSE)</f>
        <v>Consumo</v>
      </c>
      <c r="BH89" t="str">
        <f>VLOOKUP(Q89,Lista!A:B,2,TRUE)</f>
        <v>1- 2.500.000</v>
      </c>
      <c r="BI89" s="16" t="str">
        <f t="shared" si="4"/>
        <v>Al día</v>
      </c>
      <c r="BJ89" t="str">
        <f t="shared" si="3"/>
        <v>-</v>
      </c>
    </row>
    <row r="90" spans="1:62" x14ac:dyDescent="0.25">
      <c r="A90" t="s">
        <v>56</v>
      </c>
      <c r="B90" t="s">
        <v>171</v>
      </c>
      <c r="C90" s="17">
        <v>144205</v>
      </c>
      <c r="D90">
        <v>4</v>
      </c>
      <c r="E90">
        <v>21475</v>
      </c>
      <c r="F90" s="23">
        <v>44279</v>
      </c>
      <c r="G90" s="23">
        <v>45168</v>
      </c>
      <c r="H90">
        <v>0</v>
      </c>
      <c r="I90">
        <v>1</v>
      </c>
      <c r="J90">
        <v>0</v>
      </c>
      <c r="K90">
        <v>30</v>
      </c>
      <c r="L90">
        <v>2</v>
      </c>
      <c r="M90" s="25">
        <v>21.02</v>
      </c>
      <c r="N90" s="25">
        <v>23.168139</v>
      </c>
      <c r="O90" s="27">
        <v>8500000</v>
      </c>
      <c r="P90" s="27">
        <v>376331</v>
      </c>
      <c r="Q90" s="27">
        <v>8500000</v>
      </c>
      <c r="R90" s="27">
        <v>0</v>
      </c>
      <c r="S90">
        <v>0</v>
      </c>
      <c r="T90">
        <v>0</v>
      </c>
      <c r="V90" s="27">
        <v>0</v>
      </c>
      <c r="W90" s="27">
        <v>0</v>
      </c>
      <c r="X90" s="27">
        <v>0</v>
      </c>
      <c r="AA90" s="23">
        <v>44285</v>
      </c>
      <c r="AB90">
        <v>1</v>
      </c>
      <c r="AC90" t="s">
        <v>57</v>
      </c>
      <c r="AD90">
        <v>1</v>
      </c>
      <c r="AE90">
        <v>30</v>
      </c>
      <c r="AF90" s="27">
        <v>0</v>
      </c>
      <c r="AM90">
        <v>1</v>
      </c>
      <c r="AN90">
        <v>1</v>
      </c>
      <c r="AQ90" s="27">
        <v>1064000</v>
      </c>
      <c r="AR90" t="s">
        <v>58</v>
      </c>
      <c r="AS90">
        <v>0</v>
      </c>
      <c r="AT90">
        <v>0</v>
      </c>
      <c r="AW90">
        <v>5</v>
      </c>
      <c r="BB90">
        <v>1</v>
      </c>
      <c r="BC90">
        <v>7</v>
      </c>
      <c r="BD90">
        <v>2</v>
      </c>
      <c r="BE90" s="3">
        <v>44286</v>
      </c>
      <c r="BF90" s="16" t="str">
        <f>VLOOKUP(C90,'Cta Contable'!A:E,5,FALSE)</f>
        <v>A</v>
      </c>
      <c r="BG90" s="16" t="str">
        <f>VLOOKUP(C90,'Cta Contable'!A:D,4,FALSE)</f>
        <v>Consumo</v>
      </c>
      <c r="BH90" t="str">
        <f>VLOOKUP(Q90,Lista!A:B,2,TRUE)</f>
        <v>5.000.001 - 10.000.000</v>
      </c>
      <c r="BI90" s="16" t="str">
        <f t="shared" si="4"/>
        <v>Al día</v>
      </c>
      <c r="BJ90" t="str">
        <f t="shared" si="3"/>
        <v>-</v>
      </c>
    </row>
    <row r="91" spans="1:62" x14ac:dyDescent="0.25">
      <c r="A91" t="s">
        <v>56</v>
      </c>
      <c r="B91" t="s">
        <v>171</v>
      </c>
      <c r="C91" s="17">
        <v>144205</v>
      </c>
      <c r="D91">
        <v>4</v>
      </c>
      <c r="E91">
        <v>18303</v>
      </c>
      <c r="F91" s="23">
        <v>43524</v>
      </c>
      <c r="G91" s="23">
        <v>44717</v>
      </c>
      <c r="H91">
        <v>0</v>
      </c>
      <c r="I91">
        <v>1</v>
      </c>
      <c r="J91">
        <v>24</v>
      </c>
      <c r="K91">
        <v>30</v>
      </c>
      <c r="L91">
        <v>2</v>
      </c>
      <c r="M91" s="25">
        <v>17.43</v>
      </c>
      <c r="N91" s="25">
        <v>18.892112000000001</v>
      </c>
      <c r="O91" s="27">
        <v>19900000</v>
      </c>
      <c r="P91" s="27">
        <v>671953</v>
      </c>
      <c r="Q91" s="27">
        <v>8998504</v>
      </c>
      <c r="R91" s="27">
        <v>108732</v>
      </c>
      <c r="S91">
        <v>0</v>
      </c>
      <c r="T91">
        <v>0</v>
      </c>
      <c r="V91" s="27">
        <v>0</v>
      </c>
      <c r="W91" s="27">
        <v>0</v>
      </c>
      <c r="X91" s="27">
        <v>0</v>
      </c>
      <c r="AA91" s="23">
        <v>44286</v>
      </c>
      <c r="AB91">
        <v>1</v>
      </c>
      <c r="AC91" t="s">
        <v>57</v>
      </c>
      <c r="AD91">
        <v>1</v>
      </c>
      <c r="AE91">
        <v>30</v>
      </c>
      <c r="AF91" s="27">
        <v>0</v>
      </c>
      <c r="AM91">
        <v>1</v>
      </c>
      <c r="AN91">
        <v>1</v>
      </c>
      <c r="AQ91" s="27">
        <v>342000</v>
      </c>
      <c r="AR91" t="s">
        <v>58</v>
      </c>
      <c r="AS91">
        <v>0</v>
      </c>
      <c r="AT91">
        <v>0</v>
      </c>
      <c r="AW91">
        <v>5</v>
      </c>
      <c r="BB91">
        <v>1</v>
      </c>
      <c r="BC91">
        <v>7</v>
      </c>
      <c r="BD91">
        <v>2</v>
      </c>
      <c r="BE91" s="3">
        <v>44286</v>
      </c>
      <c r="BF91" s="16" t="str">
        <f>VLOOKUP(C91,'Cta Contable'!A:E,5,FALSE)</f>
        <v>A</v>
      </c>
      <c r="BG91" s="16" t="str">
        <f>VLOOKUP(C91,'Cta Contable'!A:D,4,FALSE)</f>
        <v>Consumo</v>
      </c>
      <c r="BH91" t="str">
        <f>VLOOKUP(Q91,Lista!A:B,2,TRUE)</f>
        <v>5.000.001 - 10.000.000</v>
      </c>
      <c r="BI91" s="16" t="str">
        <f t="shared" si="4"/>
        <v>Al día</v>
      </c>
      <c r="BJ91" t="str">
        <f t="shared" si="3"/>
        <v>-</v>
      </c>
    </row>
    <row r="92" spans="1:62" x14ac:dyDescent="0.25">
      <c r="A92" t="s">
        <v>56</v>
      </c>
      <c r="B92" t="s">
        <v>171</v>
      </c>
      <c r="C92" s="17">
        <v>144205</v>
      </c>
      <c r="D92">
        <v>4</v>
      </c>
      <c r="E92">
        <v>18796</v>
      </c>
      <c r="F92" s="23">
        <v>44013</v>
      </c>
      <c r="G92" s="23">
        <v>45173</v>
      </c>
      <c r="H92">
        <v>26</v>
      </c>
      <c r="I92">
        <v>1</v>
      </c>
      <c r="J92">
        <v>7</v>
      </c>
      <c r="K92">
        <v>30</v>
      </c>
      <c r="L92">
        <v>2</v>
      </c>
      <c r="M92" s="25">
        <v>17.39</v>
      </c>
      <c r="N92" s="25">
        <v>18.845244000000001</v>
      </c>
      <c r="O92" s="27">
        <v>22286676</v>
      </c>
      <c r="P92" s="27">
        <v>766859</v>
      </c>
      <c r="Q92" s="27">
        <v>18553783</v>
      </c>
      <c r="R92" s="27">
        <v>233014</v>
      </c>
      <c r="S92">
        <v>0</v>
      </c>
      <c r="T92">
        <v>0</v>
      </c>
      <c r="V92" s="27">
        <v>0</v>
      </c>
      <c r="W92" s="27">
        <v>0</v>
      </c>
      <c r="X92" s="27">
        <v>0</v>
      </c>
      <c r="AA92" s="23">
        <v>44271</v>
      </c>
      <c r="AB92">
        <v>1</v>
      </c>
      <c r="AC92" t="s">
        <v>57</v>
      </c>
      <c r="AD92">
        <v>1</v>
      </c>
      <c r="AE92">
        <v>30</v>
      </c>
      <c r="AF92" s="27">
        <v>3626</v>
      </c>
      <c r="AM92">
        <v>1</v>
      </c>
      <c r="AN92">
        <v>1</v>
      </c>
      <c r="AQ92" s="27">
        <v>1467000</v>
      </c>
      <c r="AR92" t="s">
        <v>58</v>
      </c>
      <c r="AS92">
        <v>0</v>
      </c>
      <c r="AT92">
        <v>0</v>
      </c>
      <c r="AW92">
        <v>1</v>
      </c>
      <c r="AX92">
        <v>2</v>
      </c>
      <c r="AY92">
        <v>44013</v>
      </c>
      <c r="AZ92" t="s">
        <v>59</v>
      </c>
      <c r="BB92">
        <v>1</v>
      </c>
      <c r="BC92">
        <v>7</v>
      </c>
      <c r="BD92">
        <v>2</v>
      </c>
      <c r="BE92" s="3">
        <v>44286</v>
      </c>
      <c r="BF92" s="16" t="str">
        <f>VLOOKUP(C92,'Cta Contable'!A:E,5,FALSE)</f>
        <v>A</v>
      </c>
      <c r="BG92" s="16" t="str">
        <f>VLOOKUP(C92,'Cta Contable'!A:D,4,FALSE)</f>
        <v>Consumo</v>
      </c>
      <c r="BH92" t="str">
        <f>VLOOKUP(Q92,Lista!A:B,2,TRUE)</f>
        <v>15.000.001 - 20.000.000</v>
      </c>
      <c r="BI92" s="16" t="str">
        <f t="shared" si="4"/>
        <v>Al día</v>
      </c>
      <c r="BJ92" t="str">
        <f t="shared" si="3"/>
        <v>-</v>
      </c>
    </row>
    <row r="93" spans="1:62" x14ac:dyDescent="0.25">
      <c r="A93" t="s">
        <v>56</v>
      </c>
      <c r="B93" t="s">
        <v>171</v>
      </c>
      <c r="C93" s="17">
        <v>144205</v>
      </c>
      <c r="D93">
        <v>4</v>
      </c>
      <c r="E93">
        <v>20580</v>
      </c>
      <c r="F93" s="23">
        <v>44088</v>
      </c>
      <c r="G93" s="23">
        <v>44454</v>
      </c>
      <c r="H93">
        <v>0</v>
      </c>
      <c r="I93">
        <v>1</v>
      </c>
      <c r="J93">
        <v>6</v>
      </c>
      <c r="K93">
        <v>30</v>
      </c>
      <c r="L93">
        <v>2</v>
      </c>
      <c r="M93" s="25">
        <v>11.42</v>
      </c>
      <c r="N93" s="25">
        <v>12.037115999999999</v>
      </c>
      <c r="O93" s="27">
        <v>1000000</v>
      </c>
      <c r="P93" s="27">
        <v>88578</v>
      </c>
      <c r="Q93" s="27">
        <v>512818</v>
      </c>
      <c r="R93" s="27">
        <v>1467</v>
      </c>
      <c r="S93">
        <v>0</v>
      </c>
      <c r="T93">
        <v>0</v>
      </c>
      <c r="V93" s="27">
        <v>0</v>
      </c>
      <c r="W93" s="27">
        <v>0</v>
      </c>
      <c r="X93" s="27">
        <v>0</v>
      </c>
      <c r="AA93" s="23">
        <v>44276</v>
      </c>
      <c r="AB93">
        <v>1</v>
      </c>
      <c r="AC93" t="s">
        <v>57</v>
      </c>
      <c r="AD93">
        <v>1</v>
      </c>
      <c r="AE93">
        <v>30</v>
      </c>
      <c r="AF93" s="27">
        <v>0</v>
      </c>
      <c r="AM93">
        <v>1</v>
      </c>
      <c r="AN93">
        <v>1</v>
      </c>
      <c r="AQ93" s="27">
        <v>1725000</v>
      </c>
      <c r="AR93" t="s">
        <v>58</v>
      </c>
      <c r="AS93">
        <v>0</v>
      </c>
      <c r="AT93">
        <v>0</v>
      </c>
      <c r="AW93">
        <v>5</v>
      </c>
      <c r="BB93">
        <v>1</v>
      </c>
      <c r="BC93">
        <v>7</v>
      </c>
      <c r="BD93">
        <v>2</v>
      </c>
      <c r="BE93" s="3">
        <v>44286</v>
      </c>
      <c r="BF93" s="16" t="str">
        <f>VLOOKUP(C93,'Cta Contable'!A:E,5,FALSE)</f>
        <v>A</v>
      </c>
      <c r="BG93" s="16" t="str">
        <f>VLOOKUP(C93,'Cta Contable'!A:D,4,FALSE)</f>
        <v>Consumo</v>
      </c>
      <c r="BH93" t="str">
        <f>VLOOKUP(Q93,Lista!A:B,2,TRUE)</f>
        <v>1- 2.500.000</v>
      </c>
      <c r="BI93" s="16" t="str">
        <f t="shared" si="4"/>
        <v>Al día</v>
      </c>
      <c r="BJ93" t="str">
        <f t="shared" si="3"/>
        <v>-</v>
      </c>
    </row>
    <row r="94" spans="1:62" x14ac:dyDescent="0.25">
      <c r="A94" t="s">
        <v>56</v>
      </c>
      <c r="B94" t="s">
        <v>171</v>
      </c>
      <c r="C94" s="17">
        <v>144205</v>
      </c>
      <c r="D94">
        <v>4</v>
      </c>
      <c r="E94">
        <v>21210</v>
      </c>
      <c r="F94" s="23">
        <v>44215</v>
      </c>
      <c r="G94" s="23">
        <v>44962</v>
      </c>
      <c r="H94">
        <v>25</v>
      </c>
      <c r="I94">
        <v>1</v>
      </c>
      <c r="J94">
        <v>0</v>
      </c>
      <c r="K94">
        <v>30</v>
      </c>
      <c r="L94">
        <v>2</v>
      </c>
      <c r="M94" s="25">
        <v>21.02</v>
      </c>
      <c r="N94" s="25">
        <v>23.168139</v>
      </c>
      <c r="O94" s="27">
        <v>5000000</v>
      </c>
      <c r="P94" s="27">
        <v>256977</v>
      </c>
      <c r="Q94" s="27">
        <v>4831451</v>
      </c>
      <c r="R94" s="27">
        <v>70542</v>
      </c>
      <c r="S94">
        <v>0</v>
      </c>
      <c r="T94">
        <v>0</v>
      </c>
      <c r="V94" s="27">
        <v>0</v>
      </c>
      <c r="W94" s="27">
        <v>0</v>
      </c>
      <c r="X94" s="27">
        <v>0</v>
      </c>
      <c r="AA94" s="23">
        <v>44268</v>
      </c>
      <c r="AB94">
        <v>1</v>
      </c>
      <c r="AC94" t="s">
        <v>57</v>
      </c>
      <c r="AD94">
        <v>1</v>
      </c>
      <c r="AE94">
        <v>30</v>
      </c>
      <c r="AF94" s="27">
        <v>852</v>
      </c>
      <c r="AM94">
        <v>1</v>
      </c>
      <c r="AN94">
        <v>1</v>
      </c>
      <c r="AQ94" s="27">
        <v>2270000</v>
      </c>
      <c r="AR94" t="s">
        <v>58</v>
      </c>
      <c r="AS94">
        <v>0</v>
      </c>
      <c r="AT94">
        <v>0</v>
      </c>
      <c r="AW94">
        <v>5</v>
      </c>
      <c r="BB94">
        <v>1</v>
      </c>
      <c r="BC94">
        <v>7</v>
      </c>
      <c r="BD94">
        <v>2</v>
      </c>
      <c r="BE94" s="3">
        <v>44286</v>
      </c>
      <c r="BF94" s="16" t="str">
        <f>VLOOKUP(C94,'Cta Contable'!A:E,5,FALSE)</f>
        <v>A</v>
      </c>
      <c r="BG94" s="16" t="str">
        <f>VLOOKUP(C94,'Cta Contable'!A:D,4,FALSE)</f>
        <v>Consumo</v>
      </c>
      <c r="BH94" t="str">
        <f>VLOOKUP(Q94,Lista!A:B,2,TRUE)</f>
        <v>2.500.001 - 5.000.000</v>
      </c>
      <c r="BI94" s="16" t="str">
        <f t="shared" si="4"/>
        <v>Al día</v>
      </c>
      <c r="BJ94" t="str">
        <f t="shared" si="3"/>
        <v>-</v>
      </c>
    </row>
    <row r="95" spans="1:62" x14ac:dyDescent="0.25">
      <c r="A95" t="s">
        <v>56</v>
      </c>
      <c r="B95" t="s">
        <v>171</v>
      </c>
      <c r="C95" s="17">
        <v>144205</v>
      </c>
      <c r="D95">
        <v>3</v>
      </c>
      <c r="E95">
        <v>20385</v>
      </c>
      <c r="F95" s="23">
        <v>44042</v>
      </c>
      <c r="G95" s="23">
        <v>45412</v>
      </c>
      <c r="H95">
        <v>0</v>
      </c>
      <c r="I95">
        <v>1</v>
      </c>
      <c r="J95">
        <v>8</v>
      </c>
      <c r="K95">
        <v>30</v>
      </c>
      <c r="L95">
        <v>2</v>
      </c>
      <c r="M95" s="25">
        <v>21.02</v>
      </c>
      <c r="N95" s="25">
        <v>23.168139</v>
      </c>
      <c r="O95" s="27">
        <v>24000000</v>
      </c>
      <c r="P95" s="27">
        <v>775292</v>
      </c>
      <c r="Q95" s="27">
        <v>20962090</v>
      </c>
      <c r="R95" s="27">
        <v>12240</v>
      </c>
      <c r="S95">
        <v>0</v>
      </c>
      <c r="T95">
        <v>0</v>
      </c>
      <c r="V95" s="27">
        <v>0</v>
      </c>
      <c r="W95" s="27">
        <v>0</v>
      </c>
      <c r="X95" s="27">
        <v>0</v>
      </c>
      <c r="AA95" s="23">
        <v>44284</v>
      </c>
      <c r="AB95">
        <v>1</v>
      </c>
      <c r="AC95" t="s">
        <v>57</v>
      </c>
      <c r="AD95">
        <v>1</v>
      </c>
      <c r="AE95">
        <v>30</v>
      </c>
      <c r="AF95" s="27">
        <v>0</v>
      </c>
      <c r="AM95">
        <v>1</v>
      </c>
      <c r="AN95">
        <v>1</v>
      </c>
      <c r="AO95" s="40">
        <v>44042</v>
      </c>
      <c r="AP95" s="40" t="s">
        <v>59</v>
      </c>
      <c r="AQ95" s="27">
        <v>1115000</v>
      </c>
      <c r="AR95" t="s">
        <v>58</v>
      </c>
      <c r="AS95">
        <v>1</v>
      </c>
      <c r="AT95">
        <v>0</v>
      </c>
      <c r="AW95">
        <v>5</v>
      </c>
      <c r="BB95">
        <v>1</v>
      </c>
      <c r="BC95">
        <v>7</v>
      </c>
      <c r="BD95">
        <v>2</v>
      </c>
      <c r="BE95" s="3">
        <v>44286</v>
      </c>
      <c r="BF95" s="16" t="str">
        <f>VLOOKUP(C95,'Cta Contable'!A:E,5,FALSE)</f>
        <v>A</v>
      </c>
      <c r="BG95" s="16" t="str">
        <f>VLOOKUP(C95,'Cta Contable'!A:D,4,FALSE)</f>
        <v>Consumo</v>
      </c>
      <c r="BH95" t="str">
        <f>VLOOKUP(Q95,Lista!A:B,2,TRUE)</f>
        <v>20.000.001 - 63.000.000</v>
      </c>
      <c r="BI95" s="16" t="str">
        <f t="shared" si="4"/>
        <v>Al día</v>
      </c>
      <c r="BJ95" t="str">
        <f t="shared" si="3"/>
        <v>-</v>
      </c>
    </row>
    <row r="96" spans="1:62" x14ac:dyDescent="0.25">
      <c r="A96" t="s">
        <v>56</v>
      </c>
      <c r="B96" t="s">
        <v>171</v>
      </c>
      <c r="C96" s="17">
        <v>144205</v>
      </c>
      <c r="D96">
        <v>4</v>
      </c>
      <c r="E96">
        <v>20354</v>
      </c>
      <c r="F96" s="23">
        <v>44035</v>
      </c>
      <c r="G96" s="23">
        <v>45275</v>
      </c>
      <c r="H96">
        <v>0</v>
      </c>
      <c r="I96">
        <v>1</v>
      </c>
      <c r="J96">
        <v>7</v>
      </c>
      <c r="K96">
        <v>30</v>
      </c>
      <c r="L96">
        <v>2</v>
      </c>
      <c r="M96" s="25">
        <v>19.320074000000002</v>
      </c>
      <c r="N96" s="25">
        <v>21.126100000000001</v>
      </c>
      <c r="O96" s="27">
        <v>5000000</v>
      </c>
      <c r="P96" s="27">
        <v>170511</v>
      </c>
      <c r="Q96" s="27">
        <v>4330555</v>
      </c>
      <c r="R96" s="27">
        <v>37184</v>
      </c>
      <c r="S96">
        <v>0</v>
      </c>
      <c r="T96">
        <v>0</v>
      </c>
      <c r="V96" s="27">
        <v>0</v>
      </c>
      <c r="W96" s="27">
        <v>0</v>
      </c>
      <c r="X96" s="27">
        <v>0</v>
      </c>
      <c r="AA96" s="23">
        <v>44269</v>
      </c>
      <c r="AB96">
        <v>1</v>
      </c>
      <c r="AC96" t="s">
        <v>57</v>
      </c>
      <c r="AD96">
        <v>1</v>
      </c>
      <c r="AE96">
        <v>30</v>
      </c>
      <c r="AF96" s="27">
        <v>0</v>
      </c>
      <c r="AM96">
        <v>1</v>
      </c>
      <c r="AN96">
        <v>1</v>
      </c>
      <c r="AQ96" s="27">
        <v>1459000</v>
      </c>
      <c r="AR96" t="s">
        <v>58</v>
      </c>
      <c r="AS96">
        <v>0</v>
      </c>
      <c r="AT96">
        <v>0</v>
      </c>
      <c r="AW96">
        <v>5</v>
      </c>
      <c r="BB96">
        <v>1</v>
      </c>
      <c r="BC96">
        <v>7</v>
      </c>
      <c r="BD96">
        <v>2</v>
      </c>
      <c r="BE96" s="3">
        <v>44286</v>
      </c>
      <c r="BF96" s="16" t="str">
        <f>VLOOKUP(C96,'Cta Contable'!A:E,5,FALSE)</f>
        <v>A</v>
      </c>
      <c r="BG96" s="16" t="str">
        <f>VLOOKUP(C96,'Cta Contable'!A:D,4,FALSE)</f>
        <v>Consumo</v>
      </c>
      <c r="BH96" t="str">
        <f>VLOOKUP(Q96,Lista!A:B,2,TRUE)</f>
        <v>2.500.001 - 5.000.000</v>
      </c>
      <c r="BI96" s="16" t="str">
        <f t="shared" si="4"/>
        <v>Al día</v>
      </c>
      <c r="BJ96" t="str">
        <f t="shared" si="3"/>
        <v>-</v>
      </c>
    </row>
    <row r="97" spans="1:62" x14ac:dyDescent="0.25">
      <c r="A97" t="s">
        <v>56</v>
      </c>
      <c r="B97" t="s">
        <v>171</v>
      </c>
      <c r="C97" s="17">
        <v>144205</v>
      </c>
      <c r="D97">
        <v>4</v>
      </c>
      <c r="E97">
        <v>19802</v>
      </c>
      <c r="F97" s="23">
        <v>44013</v>
      </c>
      <c r="G97" s="23">
        <v>44571</v>
      </c>
      <c r="H97">
        <v>0</v>
      </c>
      <c r="I97">
        <v>1</v>
      </c>
      <c r="J97">
        <v>9</v>
      </c>
      <c r="K97">
        <v>30</v>
      </c>
      <c r="L97">
        <v>2</v>
      </c>
      <c r="M97" s="25">
        <v>12.38</v>
      </c>
      <c r="N97" s="25">
        <v>13.107189</v>
      </c>
      <c r="O97" s="27">
        <v>2588304</v>
      </c>
      <c r="P97" s="27">
        <v>158297</v>
      </c>
      <c r="Q97" s="27">
        <v>1281569</v>
      </c>
      <c r="R97" s="27">
        <v>8379</v>
      </c>
      <c r="S97">
        <v>0</v>
      </c>
      <c r="T97">
        <v>0</v>
      </c>
      <c r="V97" s="27">
        <v>0</v>
      </c>
      <c r="W97" s="27">
        <v>0</v>
      </c>
      <c r="X97" s="27">
        <v>0</v>
      </c>
      <c r="AA97" s="23">
        <v>44266</v>
      </c>
      <c r="AB97">
        <v>1</v>
      </c>
      <c r="AC97" t="s">
        <v>57</v>
      </c>
      <c r="AD97">
        <v>1</v>
      </c>
      <c r="AE97">
        <v>30</v>
      </c>
      <c r="AF97" s="27">
        <v>0</v>
      </c>
      <c r="AM97">
        <v>1</v>
      </c>
      <c r="AN97">
        <v>1</v>
      </c>
      <c r="AQ97" s="27">
        <v>2436500</v>
      </c>
      <c r="AR97" t="s">
        <v>58</v>
      </c>
      <c r="AS97">
        <v>0</v>
      </c>
      <c r="AT97">
        <v>0</v>
      </c>
      <c r="AW97">
        <v>1</v>
      </c>
      <c r="AX97">
        <v>2</v>
      </c>
      <c r="AY97">
        <v>44013</v>
      </c>
      <c r="AZ97" t="s">
        <v>59</v>
      </c>
      <c r="BB97">
        <v>1</v>
      </c>
      <c r="BC97">
        <v>7</v>
      </c>
      <c r="BD97">
        <v>2</v>
      </c>
      <c r="BE97" s="3">
        <v>44286</v>
      </c>
      <c r="BF97" s="16" t="str">
        <f>VLOOKUP(C97,'Cta Contable'!A:E,5,FALSE)</f>
        <v>A</v>
      </c>
      <c r="BG97" s="16" t="str">
        <f>VLOOKUP(C97,'Cta Contable'!A:D,4,FALSE)</f>
        <v>Consumo</v>
      </c>
      <c r="BH97" t="str">
        <f>VLOOKUP(Q97,Lista!A:B,2,TRUE)</f>
        <v>1- 2.500.000</v>
      </c>
      <c r="BI97" s="16" t="str">
        <f t="shared" si="4"/>
        <v>Al día</v>
      </c>
      <c r="BJ97" t="str">
        <f t="shared" si="3"/>
        <v>-</v>
      </c>
    </row>
    <row r="98" spans="1:62" x14ac:dyDescent="0.25">
      <c r="A98" t="s">
        <v>56</v>
      </c>
      <c r="B98" t="s">
        <v>171</v>
      </c>
      <c r="C98" s="17">
        <v>144205</v>
      </c>
      <c r="D98">
        <v>4</v>
      </c>
      <c r="E98">
        <v>19956</v>
      </c>
      <c r="F98" s="23">
        <v>44013</v>
      </c>
      <c r="G98" s="23">
        <v>45127</v>
      </c>
      <c r="H98">
        <v>0</v>
      </c>
      <c r="I98">
        <v>1</v>
      </c>
      <c r="J98">
        <v>8</v>
      </c>
      <c r="K98">
        <v>30</v>
      </c>
      <c r="L98">
        <v>2</v>
      </c>
      <c r="M98" s="25">
        <v>17.47</v>
      </c>
      <c r="N98" s="25">
        <v>18.938995999999999</v>
      </c>
      <c r="O98" s="27">
        <v>15000000</v>
      </c>
      <c r="P98" s="27">
        <v>538306</v>
      </c>
      <c r="Q98" s="27">
        <v>12299229</v>
      </c>
      <c r="R98" s="27">
        <v>59690</v>
      </c>
      <c r="S98">
        <v>0</v>
      </c>
      <c r="T98">
        <v>0</v>
      </c>
      <c r="V98" s="27">
        <v>0</v>
      </c>
      <c r="W98" s="27">
        <v>0</v>
      </c>
      <c r="X98" s="27">
        <v>0</v>
      </c>
      <c r="AA98" s="23">
        <v>44286</v>
      </c>
      <c r="AB98">
        <v>1</v>
      </c>
      <c r="AC98" t="s">
        <v>57</v>
      </c>
      <c r="AD98">
        <v>1</v>
      </c>
      <c r="AE98">
        <v>30</v>
      </c>
      <c r="AF98" s="27">
        <v>0</v>
      </c>
      <c r="AM98">
        <v>1</v>
      </c>
      <c r="AN98">
        <v>1</v>
      </c>
      <c r="AQ98" s="27">
        <v>1485834</v>
      </c>
      <c r="AR98" t="s">
        <v>58</v>
      </c>
      <c r="AS98">
        <v>0</v>
      </c>
      <c r="AT98">
        <v>0</v>
      </c>
      <c r="AW98">
        <v>1</v>
      </c>
      <c r="AX98">
        <v>1</v>
      </c>
      <c r="AY98">
        <v>44013</v>
      </c>
      <c r="AZ98" t="s">
        <v>59</v>
      </c>
      <c r="BB98">
        <v>1</v>
      </c>
      <c r="BC98">
        <v>7</v>
      </c>
      <c r="BD98">
        <v>2</v>
      </c>
      <c r="BE98" s="3">
        <v>44286</v>
      </c>
      <c r="BF98" s="16" t="str">
        <f>VLOOKUP(C98,'Cta Contable'!A:E,5,FALSE)</f>
        <v>A</v>
      </c>
      <c r="BG98" s="16" t="str">
        <f>VLOOKUP(C98,'Cta Contable'!A:D,4,FALSE)</f>
        <v>Consumo</v>
      </c>
      <c r="BH98" t="str">
        <f>VLOOKUP(Q98,Lista!A:B,2,TRUE)</f>
        <v>10.000.001 - 15.000.000</v>
      </c>
      <c r="BI98" s="16" t="str">
        <f t="shared" si="4"/>
        <v>Al día</v>
      </c>
      <c r="BJ98" t="str">
        <f t="shared" si="3"/>
        <v>-</v>
      </c>
    </row>
    <row r="99" spans="1:62" x14ac:dyDescent="0.25">
      <c r="A99" t="s">
        <v>56</v>
      </c>
      <c r="B99" t="s">
        <v>171</v>
      </c>
      <c r="C99" s="17">
        <v>144205</v>
      </c>
      <c r="D99">
        <v>4</v>
      </c>
      <c r="E99">
        <v>21064</v>
      </c>
      <c r="F99" s="23">
        <v>44180</v>
      </c>
      <c r="G99" s="23">
        <v>44560</v>
      </c>
      <c r="H99">
        <v>0</v>
      </c>
      <c r="I99">
        <v>1</v>
      </c>
      <c r="J99">
        <v>3</v>
      </c>
      <c r="K99">
        <v>30</v>
      </c>
      <c r="L99">
        <v>2</v>
      </c>
      <c r="M99" s="25">
        <v>11.42</v>
      </c>
      <c r="N99" s="25">
        <v>12.037115999999999</v>
      </c>
      <c r="O99" s="27">
        <v>1000000</v>
      </c>
      <c r="P99" s="27">
        <v>88578</v>
      </c>
      <c r="Q99" s="27">
        <v>754640</v>
      </c>
      <c r="R99" s="27">
        <v>3346</v>
      </c>
      <c r="S99">
        <v>0</v>
      </c>
      <c r="T99">
        <v>0</v>
      </c>
      <c r="V99" s="27">
        <v>0</v>
      </c>
      <c r="W99" s="27">
        <v>0</v>
      </c>
      <c r="X99" s="27">
        <v>0</v>
      </c>
      <c r="AA99" s="23">
        <v>44271</v>
      </c>
      <c r="AB99">
        <v>1</v>
      </c>
      <c r="AC99" t="s">
        <v>57</v>
      </c>
      <c r="AD99">
        <v>1</v>
      </c>
      <c r="AE99">
        <v>30</v>
      </c>
      <c r="AF99" s="27">
        <v>0</v>
      </c>
      <c r="AM99">
        <v>1</v>
      </c>
      <c r="AN99">
        <v>1</v>
      </c>
      <c r="AQ99" s="27">
        <v>91166</v>
      </c>
      <c r="AR99" t="s">
        <v>58</v>
      </c>
      <c r="AS99">
        <v>0</v>
      </c>
      <c r="AT99">
        <v>0</v>
      </c>
      <c r="AW99">
        <v>5</v>
      </c>
      <c r="BB99">
        <v>1</v>
      </c>
      <c r="BC99">
        <v>7</v>
      </c>
      <c r="BD99">
        <v>2</v>
      </c>
      <c r="BE99" s="3">
        <v>44286</v>
      </c>
      <c r="BF99" s="16" t="str">
        <f>VLOOKUP(C99,'Cta Contable'!A:E,5,FALSE)</f>
        <v>A</v>
      </c>
      <c r="BG99" s="16" t="str">
        <f>VLOOKUP(C99,'Cta Contable'!A:D,4,FALSE)</f>
        <v>Consumo</v>
      </c>
      <c r="BH99" t="str">
        <f>VLOOKUP(Q99,Lista!A:B,2,TRUE)</f>
        <v>1- 2.500.000</v>
      </c>
      <c r="BI99" s="16" t="str">
        <f t="shared" si="4"/>
        <v>Al día</v>
      </c>
      <c r="BJ99" t="str">
        <f t="shared" si="3"/>
        <v>-</v>
      </c>
    </row>
    <row r="100" spans="1:62" x14ac:dyDescent="0.25">
      <c r="A100" t="s">
        <v>56</v>
      </c>
      <c r="B100" t="s">
        <v>171</v>
      </c>
      <c r="C100" s="17">
        <v>141205</v>
      </c>
      <c r="D100">
        <v>3</v>
      </c>
      <c r="E100">
        <v>20658</v>
      </c>
      <c r="F100" s="23">
        <v>44104</v>
      </c>
      <c r="G100" s="23">
        <v>45807</v>
      </c>
      <c r="H100">
        <v>0</v>
      </c>
      <c r="I100">
        <v>1</v>
      </c>
      <c r="J100">
        <v>30</v>
      </c>
      <c r="K100">
        <v>30</v>
      </c>
      <c r="L100">
        <v>2</v>
      </c>
      <c r="M100" s="25">
        <v>19.32</v>
      </c>
      <c r="N100" s="25">
        <v>21.126010999999998</v>
      </c>
      <c r="O100" s="27">
        <v>29900000</v>
      </c>
      <c r="P100" s="27">
        <v>814321</v>
      </c>
      <c r="Q100" s="27">
        <v>16887485</v>
      </c>
      <c r="R100" s="27">
        <v>0</v>
      </c>
      <c r="S100">
        <v>0</v>
      </c>
      <c r="T100">
        <v>30000000</v>
      </c>
      <c r="V100" s="27">
        <v>0</v>
      </c>
      <c r="W100" s="27">
        <v>0</v>
      </c>
      <c r="X100" s="27">
        <v>0</v>
      </c>
      <c r="AA100" s="23">
        <v>44285</v>
      </c>
      <c r="AB100">
        <v>7</v>
      </c>
      <c r="AC100" t="s">
        <v>57</v>
      </c>
      <c r="AD100">
        <v>1</v>
      </c>
      <c r="AE100">
        <v>30</v>
      </c>
      <c r="AF100" s="27">
        <v>0</v>
      </c>
      <c r="AM100">
        <v>1</v>
      </c>
      <c r="AN100">
        <v>1</v>
      </c>
      <c r="AO100" s="40">
        <v>44104</v>
      </c>
      <c r="AP100" s="40" t="s">
        <v>59</v>
      </c>
      <c r="AQ100" s="27">
        <v>2469000</v>
      </c>
      <c r="AR100" t="s">
        <v>58</v>
      </c>
      <c r="AS100">
        <v>1</v>
      </c>
      <c r="AT100">
        <v>0</v>
      </c>
      <c r="AW100">
        <v>5</v>
      </c>
      <c r="BB100">
        <v>1</v>
      </c>
      <c r="BC100">
        <v>7</v>
      </c>
      <c r="BD100">
        <v>2</v>
      </c>
      <c r="BE100" s="3">
        <v>44286</v>
      </c>
      <c r="BF100" s="16" t="str">
        <f>VLOOKUP(C100,'Cta Contable'!A:E,5,FALSE)</f>
        <v>A</v>
      </c>
      <c r="BG100" s="16" t="str">
        <f>VLOOKUP(C100,'Cta Contable'!A:D,4,FALSE)</f>
        <v>Consumo</v>
      </c>
      <c r="BH100" t="str">
        <f>VLOOKUP(Q100,Lista!A:B,2,TRUE)</f>
        <v>15.000.001 - 20.000.000</v>
      </c>
      <c r="BI100" s="16" t="str">
        <f t="shared" si="4"/>
        <v>Al día</v>
      </c>
      <c r="BJ100" t="str">
        <f t="shared" si="3"/>
        <v>-</v>
      </c>
    </row>
    <row r="101" spans="1:62" x14ac:dyDescent="0.25">
      <c r="A101" t="s">
        <v>56</v>
      </c>
      <c r="B101" t="s">
        <v>171</v>
      </c>
      <c r="C101" s="17">
        <v>144205</v>
      </c>
      <c r="D101">
        <v>4</v>
      </c>
      <c r="E101">
        <v>20387</v>
      </c>
      <c r="F101" s="23">
        <v>44042</v>
      </c>
      <c r="G101" s="23">
        <v>45306</v>
      </c>
      <c r="H101">
        <v>0</v>
      </c>
      <c r="I101">
        <v>1</v>
      </c>
      <c r="J101">
        <v>30</v>
      </c>
      <c r="K101">
        <v>30</v>
      </c>
      <c r="L101">
        <v>2</v>
      </c>
      <c r="M101" s="25">
        <v>21.02</v>
      </c>
      <c r="N101" s="25">
        <v>23.168139</v>
      </c>
      <c r="O101" s="27">
        <v>14000000</v>
      </c>
      <c r="P101" s="27">
        <v>481490</v>
      </c>
      <c r="Q101" s="27">
        <v>4765649</v>
      </c>
      <c r="R101" s="27">
        <v>2783</v>
      </c>
      <c r="S101">
        <v>0</v>
      </c>
      <c r="T101">
        <v>0</v>
      </c>
      <c r="V101" s="27">
        <v>0</v>
      </c>
      <c r="W101" s="27">
        <v>0</v>
      </c>
      <c r="X101" s="27">
        <v>0</v>
      </c>
      <c r="AA101" s="23">
        <v>44284</v>
      </c>
      <c r="AB101">
        <v>1</v>
      </c>
      <c r="AC101" t="s">
        <v>57</v>
      </c>
      <c r="AD101">
        <v>1</v>
      </c>
      <c r="AE101">
        <v>30</v>
      </c>
      <c r="AF101" s="27">
        <v>0</v>
      </c>
      <c r="AM101">
        <v>1</v>
      </c>
      <c r="AN101">
        <v>1</v>
      </c>
      <c r="AQ101" s="27">
        <v>1386000</v>
      </c>
      <c r="AR101" t="s">
        <v>58</v>
      </c>
      <c r="AS101">
        <v>0</v>
      </c>
      <c r="AT101">
        <v>0</v>
      </c>
      <c r="AW101">
        <v>5</v>
      </c>
      <c r="BB101">
        <v>1</v>
      </c>
      <c r="BC101">
        <v>7</v>
      </c>
      <c r="BD101">
        <v>2</v>
      </c>
      <c r="BE101" s="3">
        <v>44286</v>
      </c>
      <c r="BF101" s="16" t="str">
        <f>VLOOKUP(C101,'Cta Contable'!A:E,5,FALSE)</f>
        <v>A</v>
      </c>
      <c r="BG101" s="16" t="str">
        <f>VLOOKUP(C101,'Cta Contable'!A:D,4,FALSE)</f>
        <v>Consumo</v>
      </c>
      <c r="BH101" t="str">
        <f>VLOOKUP(Q101,Lista!A:B,2,TRUE)</f>
        <v>2.500.001 - 5.000.000</v>
      </c>
      <c r="BI101" s="16" t="str">
        <f t="shared" si="4"/>
        <v>Al día</v>
      </c>
      <c r="BJ101" t="str">
        <f t="shared" si="3"/>
        <v>-</v>
      </c>
    </row>
    <row r="102" spans="1:62" x14ac:dyDescent="0.25">
      <c r="A102" t="s">
        <v>56</v>
      </c>
      <c r="B102" t="s">
        <v>171</v>
      </c>
      <c r="C102" s="17">
        <v>144205</v>
      </c>
      <c r="D102">
        <v>3</v>
      </c>
      <c r="E102">
        <v>20945</v>
      </c>
      <c r="F102" s="23">
        <v>44159</v>
      </c>
      <c r="G102" s="23">
        <v>44650</v>
      </c>
      <c r="H102">
        <v>0</v>
      </c>
      <c r="I102">
        <v>1</v>
      </c>
      <c r="J102">
        <v>4</v>
      </c>
      <c r="K102">
        <v>30</v>
      </c>
      <c r="L102">
        <v>2</v>
      </c>
      <c r="M102" s="25">
        <v>21.02</v>
      </c>
      <c r="N102" s="25">
        <v>23.168139</v>
      </c>
      <c r="O102" s="27">
        <v>2000000</v>
      </c>
      <c r="P102" s="27">
        <v>144418</v>
      </c>
      <c r="Q102" s="27">
        <v>1546205</v>
      </c>
      <c r="R102" s="27">
        <v>903</v>
      </c>
      <c r="S102">
        <v>0</v>
      </c>
      <c r="T102">
        <v>0</v>
      </c>
      <c r="V102" s="27">
        <v>0</v>
      </c>
      <c r="W102" s="27">
        <v>0</v>
      </c>
      <c r="X102" s="27">
        <v>0</v>
      </c>
      <c r="AA102" s="23">
        <v>44284</v>
      </c>
      <c r="AB102">
        <v>1</v>
      </c>
      <c r="AC102" t="s">
        <v>57</v>
      </c>
      <c r="AD102">
        <v>1</v>
      </c>
      <c r="AE102">
        <v>30</v>
      </c>
      <c r="AF102" s="27">
        <v>0</v>
      </c>
      <c r="AM102">
        <v>1</v>
      </c>
      <c r="AN102">
        <v>1</v>
      </c>
      <c r="AO102" s="40">
        <v>44159</v>
      </c>
      <c r="AP102" s="40" t="s">
        <v>59</v>
      </c>
      <c r="AQ102" s="27">
        <v>795000</v>
      </c>
      <c r="AR102" t="s">
        <v>58</v>
      </c>
      <c r="AS102">
        <v>1</v>
      </c>
      <c r="AT102">
        <v>0</v>
      </c>
      <c r="AW102">
        <v>5</v>
      </c>
      <c r="BB102">
        <v>1</v>
      </c>
      <c r="BC102">
        <v>7</v>
      </c>
      <c r="BD102">
        <v>2</v>
      </c>
      <c r="BE102" s="3">
        <v>44286</v>
      </c>
      <c r="BF102" s="16" t="str">
        <f>VLOOKUP(C102,'Cta Contable'!A:E,5,FALSE)</f>
        <v>A</v>
      </c>
      <c r="BG102" s="16" t="str">
        <f>VLOOKUP(C102,'Cta Contable'!A:D,4,FALSE)</f>
        <v>Consumo</v>
      </c>
      <c r="BH102" t="str">
        <f>VLOOKUP(Q102,Lista!A:B,2,TRUE)</f>
        <v>1- 2.500.000</v>
      </c>
      <c r="BI102" s="16" t="str">
        <f t="shared" si="4"/>
        <v>Al día</v>
      </c>
      <c r="BJ102" t="str">
        <f t="shared" si="3"/>
        <v>-</v>
      </c>
    </row>
    <row r="103" spans="1:62" x14ac:dyDescent="0.25">
      <c r="A103" t="s">
        <v>56</v>
      </c>
      <c r="B103" t="s">
        <v>171</v>
      </c>
      <c r="C103" s="17">
        <v>144205</v>
      </c>
      <c r="D103">
        <v>4</v>
      </c>
      <c r="E103">
        <v>20323</v>
      </c>
      <c r="F103" s="23">
        <v>44027</v>
      </c>
      <c r="G103" s="23">
        <v>44757</v>
      </c>
      <c r="H103">
        <v>0</v>
      </c>
      <c r="I103">
        <v>1</v>
      </c>
      <c r="J103">
        <v>8</v>
      </c>
      <c r="K103">
        <v>30</v>
      </c>
      <c r="L103">
        <v>2</v>
      </c>
      <c r="M103" s="25">
        <v>23.42</v>
      </c>
      <c r="N103" s="25">
        <v>26.104899</v>
      </c>
      <c r="O103" s="27">
        <v>2000000</v>
      </c>
      <c r="P103" s="27">
        <v>105164</v>
      </c>
      <c r="Q103" s="27">
        <v>1410468</v>
      </c>
      <c r="R103" s="27">
        <v>19278</v>
      </c>
      <c r="S103">
        <v>0</v>
      </c>
      <c r="T103">
        <v>0</v>
      </c>
      <c r="V103" s="27">
        <v>0</v>
      </c>
      <c r="W103" s="27">
        <v>0</v>
      </c>
      <c r="X103" s="27">
        <v>0</v>
      </c>
      <c r="AA103" s="23">
        <v>44264</v>
      </c>
      <c r="AB103">
        <v>1</v>
      </c>
      <c r="AC103" t="s">
        <v>57</v>
      </c>
      <c r="AD103">
        <v>1</v>
      </c>
      <c r="AE103">
        <v>30</v>
      </c>
      <c r="AF103" s="27">
        <v>0</v>
      </c>
      <c r="AM103">
        <v>1</v>
      </c>
      <c r="AN103">
        <v>1</v>
      </c>
      <c r="AQ103" s="27">
        <v>666000</v>
      </c>
      <c r="AR103" t="s">
        <v>58</v>
      </c>
      <c r="AS103">
        <v>0</v>
      </c>
      <c r="AT103">
        <v>0</v>
      </c>
      <c r="AW103">
        <v>5</v>
      </c>
      <c r="BB103">
        <v>1</v>
      </c>
      <c r="BC103">
        <v>7</v>
      </c>
      <c r="BD103">
        <v>2</v>
      </c>
      <c r="BE103" s="3">
        <v>44286</v>
      </c>
      <c r="BF103" s="16" t="str">
        <f>VLOOKUP(C103,'Cta Contable'!A:E,5,FALSE)</f>
        <v>A</v>
      </c>
      <c r="BG103" s="16" t="str">
        <f>VLOOKUP(C103,'Cta Contable'!A:D,4,FALSE)</f>
        <v>Consumo</v>
      </c>
      <c r="BH103" t="str">
        <f>VLOOKUP(Q103,Lista!A:B,2,TRUE)</f>
        <v>1- 2.500.000</v>
      </c>
      <c r="BI103" s="16" t="str">
        <f t="shared" si="4"/>
        <v>Al día</v>
      </c>
      <c r="BJ103" t="str">
        <f t="shared" si="3"/>
        <v>-</v>
      </c>
    </row>
    <row r="104" spans="1:62" x14ac:dyDescent="0.25">
      <c r="A104" t="s">
        <v>56</v>
      </c>
      <c r="B104" t="s">
        <v>171</v>
      </c>
      <c r="C104" s="17">
        <v>144205</v>
      </c>
      <c r="D104">
        <v>4</v>
      </c>
      <c r="E104">
        <v>20637</v>
      </c>
      <c r="F104" s="23">
        <v>44102</v>
      </c>
      <c r="G104" s="23">
        <v>44469</v>
      </c>
      <c r="H104">
        <v>0</v>
      </c>
      <c r="I104">
        <v>1</v>
      </c>
      <c r="J104">
        <v>5</v>
      </c>
      <c r="K104">
        <v>30</v>
      </c>
      <c r="L104">
        <v>2</v>
      </c>
      <c r="M104" s="25">
        <v>11.42</v>
      </c>
      <c r="N104" s="25">
        <v>12.037115999999999</v>
      </c>
      <c r="O104" s="27">
        <v>1200000</v>
      </c>
      <c r="P104" s="27">
        <v>106293</v>
      </c>
      <c r="Q104" s="27">
        <v>707883</v>
      </c>
      <c r="R104" s="27">
        <v>9674</v>
      </c>
      <c r="S104">
        <v>0</v>
      </c>
      <c r="T104">
        <v>0</v>
      </c>
      <c r="V104" s="27">
        <v>0</v>
      </c>
      <c r="W104" s="27">
        <v>0</v>
      </c>
      <c r="X104" s="27">
        <v>0</v>
      </c>
      <c r="AA104" s="23">
        <v>44244</v>
      </c>
      <c r="AB104">
        <v>1</v>
      </c>
      <c r="AC104" t="s">
        <v>57</v>
      </c>
      <c r="AD104">
        <v>1</v>
      </c>
      <c r="AE104">
        <v>30</v>
      </c>
      <c r="AF104" s="27">
        <v>0</v>
      </c>
      <c r="AM104">
        <v>1</v>
      </c>
      <c r="AN104">
        <v>1</v>
      </c>
      <c r="AQ104" s="27">
        <v>2065000</v>
      </c>
      <c r="AR104" t="s">
        <v>58</v>
      </c>
      <c r="AS104">
        <v>0</v>
      </c>
      <c r="AT104">
        <v>0</v>
      </c>
      <c r="AW104">
        <v>5</v>
      </c>
      <c r="BB104">
        <v>1</v>
      </c>
      <c r="BC104">
        <v>7</v>
      </c>
      <c r="BD104">
        <v>2</v>
      </c>
      <c r="BE104" s="3">
        <v>44286</v>
      </c>
      <c r="BF104" s="16" t="str">
        <f>VLOOKUP(C104,'Cta Contable'!A:E,5,FALSE)</f>
        <v>A</v>
      </c>
      <c r="BG104" s="16" t="str">
        <f>VLOOKUP(C104,'Cta Contable'!A:D,4,FALSE)</f>
        <v>Consumo</v>
      </c>
      <c r="BH104" t="str">
        <f>VLOOKUP(Q104,Lista!A:B,2,TRUE)</f>
        <v>1- 2.500.000</v>
      </c>
      <c r="BI104" s="16" t="str">
        <f t="shared" si="4"/>
        <v>Al día</v>
      </c>
      <c r="BJ104" t="str">
        <f t="shared" si="3"/>
        <v>-</v>
      </c>
    </row>
    <row r="105" spans="1:62" x14ac:dyDescent="0.25">
      <c r="A105" t="s">
        <v>56</v>
      </c>
      <c r="B105" t="s">
        <v>171</v>
      </c>
      <c r="C105" s="17">
        <v>144205</v>
      </c>
      <c r="D105">
        <v>3</v>
      </c>
      <c r="E105">
        <v>20727</v>
      </c>
      <c r="F105" s="23">
        <v>44119</v>
      </c>
      <c r="G105" s="23">
        <v>45168</v>
      </c>
      <c r="H105">
        <v>0</v>
      </c>
      <c r="I105">
        <v>1</v>
      </c>
      <c r="J105">
        <v>6</v>
      </c>
      <c r="K105">
        <v>30</v>
      </c>
      <c r="L105">
        <v>2</v>
      </c>
      <c r="M105" s="25">
        <v>21.02</v>
      </c>
      <c r="N105" s="25">
        <v>23.168139</v>
      </c>
      <c r="O105" s="27">
        <v>8000000</v>
      </c>
      <c r="P105" s="27">
        <v>314271</v>
      </c>
      <c r="Q105" s="27">
        <v>6904745</v>
      </c>
      <c r="R105" s="27">
        <v>8064</v>
      </c>
      <c r="S105">
        <v>0</v>
      </c>
      <c r="T105">
        <v>0</v>
      </c>
      <c r="V105" s="27">
        <v>0</v>
      </c>
      <c r="W105" s="27">
        <v>0</v>
      </c>
      <c r="X105" s="27">
        <v>0</v>
      </c>
      <c r="AA105" s="23">
        <v>44283</v>
      </c>
      <c r="AB105">
        <v>1</v>
      </c>
      <c r="AC105" t="s">
        <v>57</v>
      </c>
      <c r="AD105">
        <v>1</v>
      </c>
      <c r="AE105">
        <v>30</v>
      </c>
      <c r="AF105" s="27">
        <v>0</v>
      </c>
      <c r="AM105">
        <v>1</v>
      </c>
      <c r="AN105">
        <v>1</v>
      </c>
      <c r="AO105" s="40">
        <v>44119</v>
      </c>
      <c r="AP105" s="40" t="s">
        <v>59</v>
      </c>
      <c r="AQ105" s="27">
        <v>1436000</v>
      </c>
      <c r="AR105" t="s">
        <v>58</v>
      </c>
      <c r="AS105">
        <v>1</v>
      </c>
      <c r="AT105">
        <v>0</v>
      </c>
      <c r="AW105">
        <v>5</v>
      </c>
      <c r="BB105">
        <v>1</v>
      </c>
      <c r="BC105">
        <v>7</v>
      </c>
      <c r="BD105">
        <v>2</v>
      </c>
      <c r="BE105" s="3">
        <v>44286</v>
      </c>
      <c r="BF105" s="16" t="str">
        <f>VLOOKUP(C105,'Cta Contable'!A:E,5,FALSE)</f>
        <v>A</v>
      </c>
      <c r="BG105" s="16" t="str">
        <f>VLOOKUP(C105,'Cta Contable'!A:D,4,FALSE)</f>
        <v>Consumo</v>
      </c>
      <c r="BH105" t="str">
        <f>VLOOKUP(Q105,Lista!A:B,2,TRUE)</f>
        <v>5.000.001 - 10.000.000</v>
      </c>
      <c r="BI105" s="16" t="str">
        <f t="shared" si="4"/>
        <v>Al día</v>
      </c>
      <c r="BJ105" t="str">
        <f t="shared" si="3"/>
        <v>-</v>
      </c>
    </row>
    <row r="106" spans="1:62" x14ac:dyDescent="0.25">
      <c r="A106" t="s">
        <v>56</v>
      </c>
      <c r="B106" t="s">
        <v>171</v>
      </c>
      <c r="C106" s="17">
        <v>144205</v>
      </c>
      <c r="D106">
        <v>4</v>
      </c>
      <c r="E106">
        <v>20625</v>
      </c>
      <c r="F106" s="23">
        <v>44098</v>
      </c>
      <c r="G106" s="23">
        <v>44499</v>
      </c>
      <c r="H106">
        <v>0</v>
      </c>
      <c r="I106">
        <v>1</v>
      </c>
      <c r="J106">
        <v>5</v>
      </c>
      <c r="K106">
        <v>30</v>
      </c>
      <c r="L106">
        <v>2</v>
      </c>
      <c r="M106" s="25">
        <v>11.42</v>
      </c>
      <c r="N106" s="25">
        <v>12.037115999999999</v>
      </c>
      <c r="O106" s="27">
        <v>1212000</v>
      </c>
      <c r="P106" s="27">
        <v>99559</v>
      </c>
      <c r="Q106" s="27">
        <v>763418</v>
      </c>
      <c r="R106" s="27">
        <v>6510</v>
      </c>
      <c r="S106">
        <v>0</v>
      </c>
      <c r="T106">
        <v>0</v>
      </c>
      <c r="V106" s="27">
        <v>0</v>
      </c>
      <c r="W106" s="27">
        <v>0</v>
      </c>
      <c r="X106" s="27">
        <v>0</v>
      </c>
      <c r="AA106" s="23">
        <v>44263</v>
      </c>
      <c r="AB106">
        <v>1</v>
      </c>
      <c r="AC106" t="s">
        <v>57</v>
      </c>
      <c r="AD106">
        <v>1</v>
      </c>
      <c r="AE106">
        <v>30</v>
      </c>
      <c r="AF106" s="27">
        <v>0</v>
      </c>
      <c r="AM106">
        <v>1</v>
      </c>
      <c r="AN106">
        <v>1</v>
      </c>
      <c r="AQ106" s="27">
        <v>1347000</v>
      </c>
      <c r="AR106" t="s">
        <v>58</v>
      </c>
      <c r="AS106">
        <v>0</v>
      </c>
      <c r="AT106">
        <v>0</v>
      </c>
      <c r="AW106">
        <v>5</v>
      </c>
      <c r="BB106">
        <v>1</v>
      </c>
      <c r="BC106">
        <v>7</v>
      </c>
      <c r="BD106">
        <v>2</v>
      </c>
      <c r="BE106" s="3">
        <v>44286</v>
      </c>
      <c r="BF106" s="16" t="str">
        <f>VLOOKUP(C106,'Cta Contable'!A:E,5,FALSE)</f>
        <v>A</v>
      </c>
      <c r="BG106" s="16" t="str">
        <f>VLOOKUP(C106,'Cta Contable'!A:D,4,FALSE)</f>
        <v>Consumo</v>
      </c>
      <c r="BH106" t="str">
        <f>VLOOKUP(Q106,Lista!A:B,2,TRUE)</f>
        <v>1- 2.500.000</v>
      </c>
      <c r="BI106" s="16" t="str">
        <f t="shared" si="4"/>
        <v>Al día</v>
      </c>
      <c r="BJ106" t="str">
        <f t="shared" si="3"/>
        <v>-</v>
      </c>
    </row>
    <row r="107" spans="1:62" x14ac:dyDescent="0.25">
      <c r="A107" t="s">
        <v>56</v>
      </c>
      <c r="B107" t="s">
        <v>171</v>
      </c>
      <c r="C107" s="17">
        <v>144205</v>
      </c>
      <c r="D107">
        <v>4</v>
      </c>
      <c r="E107">
        <v>20394</v>
      </c>
      <c r="F107" s="23">
        <v>44042</v>
      </c>
      <c r="G107" s="23">
        <v>44666</v>
      </c>
      <c r="H107">
        <v>0</v>
      </c>
      <c r="I107">
        <v>1</v>
      </c>
      <c r="J107">
        <v>15</v>
      </c>
      <c r="K107">
        <v>30</v>
      </c>
      <c r="L107">
        <v>2</v>
      </c>
      <c r="M107" s="25">
        <v>23.42</v>
      </c>
      <c r="N107" s="25">
        <v>26.104899</v>
      </c>
      <c r="O107" s="27">
        <v>3000000</v>
      </c>
      <c r="P107" s="27">
        <v>182616</v>
      </c>
      <c r="Q107" s="27">
        <v>848550</v>
      </c>
      <c r="R107" s="27">
        <v>5520</v>
      </c>
      <c r="S107">
        <v>0</v>
      </c>
      <c r="T107">
        <v>0</v>
      </c>
      <c r="V107" s="27">
        <v>0</v>
      </c>
      <c r="W107" s="27">
        <v>0</v>
      </c>
      <c r="X107" s="27">
        <v>0</v>
      </c>
      <c r="AA107" s="23">
        <v>44275</v>
      </c>
      <c r="AB107">
        <v>1</v>
      </c>
      <c r="AC107" t="s">
        <v>57</v>
      </c>
      <c r="AD107">
        <v>1</v>
      </c>
      <c r="AE107">
        <v>30</v>
      </c>
      <c r="AF107" s="27">
        <v>0</v>
      </c>
      <c r="AM107">
        <v>1</v>
      </c>
      <c r="AN107">
        <v>1</v>
      </c>
      <c r="AQ107" s="27">
        <v>872000</v>
      </c>
      <c r="AR107" t="s">
        <v>58</v>
      </c>
      <c r="AS107">
        <v>0</v>
      </c>
      <c r="AT107">
        <v>0</v>
      </c>
      <c r="AW107">
        <v>5</v>
      </c>
      <c r="BB107">
        <v>1</v>
      </c>
      <c r="BC107">
        <v>7</v>
      </c>
      <c r="BD107">
        <v>2</v>
      </c>
      <c r="BE107" s="3">
        <v>44286</v>
      </c>
      <c r="BF107" s="16" t="str">
        <f>VLOOKUP(C107,'Cta Contable'!A:E,5,FALSE)</f>
        <v>A</v>
      </c>
      <c r="BG107" s="16" t="str">
        <f>VLOOKUP(C107,'Cta Contable'!A:D,4,FALSE)</f>
        <v>Consumo</v>
      </c>
      <c r="BH107" t="str">
        <f>VLOOKUP(Q107,Lista!A:B,2,TRUE)</f>
        <v>1- 2.500.000</v>
      </c>
      <c r="BI107" s="16" t="str">
        <f t="shared" si="4"/>
        <v>Al día</v>
      </c>
      <c r="BJ107" t="str">
        <f t="shared" si="3"/>
        <v>-</v>
      </c>
    </row>
    <row r="108" spans="1:62" x14ac:dyDescent="0.25">
      <c r="A108" t="s">
        <v>56</v>
      </c>
      <c r="B108" t="s">
        <v>171</v>
      </c>
      <c r="C108" s="17">
        <v>144205</v>
      </c>
      <c r="D108">
        <v>4</v>
      </c>
      <c r="E108">
        <v>19075</v>
      </c>
      <c r="F108" s="23">
        <v>43689</v>
      </c>
      <c r="G108" s="23">
        <v>44630</v>
      </c>
      <c r="H108">
        <v>0</v>
      </c>
      <c r="I108">
        <v>1</v>
      </c>
      <c r="J108">
        <v>18</v>
      </c>
      <c r="K108">
        <v>30</v>
      </c>
      <c r="L108">
        <v>2</v>
      </c>
      <c r="M108" s="25">
        <v>21.01</v>
      </c>
      <c r="N108" s="25">
        <v>23.156034999999999</v>
      </c>
      <c r="O108" s="27">
        <v>5000000</v>
      </c>
      <c r="P108" s="27">
        <v>215674</v>
      </c>
      <c r="Q108" s="27">
        <v>2266078</v>
      </c>
      <c r="R108" s="27">
        <v>27783</v>
      </c>
      <c r="S108">
        <v>0</v>
      </c>
      <c r="T108">
        <v>0</v>
      </c>
      <c r="V108" s="27">
        <v>0</v>
      </c>
      <c r="W108" s="27">
        <v>0</v>
      </c>
      <c r="X108" s="27">
        <v>0</v>
      </c>
      <c r="AA108" s="23">
        <v>44264</v>
      </c>
      <c r="AB108">
        <v>1</v>
      </c>
      <c r="AC108" t="s">
        <v>57</v>
      </c>
      <c r="AD108">
        <v>1</v>
      </c>
      <c r="AE108">
        <v>30</v>
      </c>
      <c r="AF108" s="27">
        <v>0</v>
      </c>
      <c r="AM108">
        <v>1</v>
      </c>
      <c r="AN108">
        <v>1</v>
      </c>
      <c r="AQ108" s="27">
        <v>1281000</v>
      </c>
      <c r="AR108" t="s">
        <v>58</v>
      </c>
      <c r="AS108">
        <v>0</v>
      </c>
      <c r="AT108">
        <v>0</v>
      </c>
      <c r="AW108">
        <v>5</v>
      </c>
      <c r="BB108">
        <v>1</v>
      </c>
      <c r="BC108">
        <v>7</v>
      </c>
      <c r="BD108">
        <v>2</v>
      </c>
      <c r="BE108" s="3">
        <v>44286</v>
      </c>
      <c r="BF108" s="16" t="str">
        <f>VLOOKUP(C108,'Cta Contable'!A:E,5,FALSE)</f>
        <v>A</v>
      </c>
      <c r="BG108" s="16" t="str">
        <f>VLOOKUP(C108,'Cta Contable'!A:D,4,FALSE)</f>
        <v>Consumo</v>
      </c>
      <c r="BH108" t="str">
        <f>VLOOKUP(Q108,Lista!A:B,2,TRUE)</f>
        <v>1- 2.500.000</v>
      </c>
      <c r="BI108" s="16" t="str">
        <f t="shared" si="4"/>
        <v>Al día</v>
      </c>
      <c r="BJ108" t="str">
        <f t="shared" si="3"/>
        <v>-</v>
      </c>
    </row>
    <row r="109" spans="1:62" x14ac:dyDescent="0.25">
      <c r="A109" t="s">
        <v>56</v>
      </c>
      <c r="B109" t="s">
        <v>171</v>
      </c>
      <c r="C109" s="17">
        <v>144205</v>
      </c>
      <c r="D109">
        <v>4</v>
      </c>
      <c r="E109">
        <v>21134</v>
      </c>
      <c r="F109" s="23">
        <v>44194</v>
      </c>
      <c r="G109" s="23">
        <v>44560</v>
      </c>
      <c r="H109">
        <v>0</v>
      </c>
      <c r="I109">
        <v>1</v>
      </c>
      <c r="J109">
        <v>3</v>
      </c>
      <c r="K109">
        <v>30</v>
      </c>
      <c r="L109">
        <v>2</v>
      </c>
      <c r="M109" s="25">
        <v>23.42</v>
      </c>
      <c r="N109" s="25">
        <v>26.104899</v>
      </c>
      <c r="O109" s="27">
        <v>1000000</v>
      </c>
      <c r="P109" s="27">
        <v>94279</v>
      </c>
      <c r="Q109" s="27">
        <v>767818</v>
      </c>
      <c r="R109" s="27">
        <v>1000</v>
      </c>
      <c r="S109">
        <v>0</v>
      </c>
      <c r="T109">
        <v>0</v>
      </c>
      <c r="V109" s="27">
        <v>0</v>
      </c>
      <c r="W109" s="27">
        <v>0</v>
      </c>
      <c r="X109" s="27">
        <v>0</v>
      </c>
      <c r="AA109" s="23">
        <v>44283</v>
      </c>
      <c r="AB109">
        <v>1</v>
      </c>
      <c r="AC109" t="s">
        <v>57</v>
      </c>
      <c r="AD109">
        <v>1</v>
      </c>
      <c r="AE109">
        <v>30</v>
      </c>
      <c r="AF109" s="27">
        <v>0</v>
      </c>
      <c r="AM109">
        <v>1</v>
      </c>
      <c r="AN109">
        <v>1</v>
      </c>
      <c r="AQ109" s="27">
        <v>375000</v>
      </c>
      <c r="AR109" t="s">
        <v>58</v>
      </c>
      <c r="AS109">
        <v>0</v>
      </c>
      <c r="AT109">
        <v>0</v>
      </c>
      <c r="AW109">
        <v>5</v>
      </c>
      <c r="BB109">
        <v>1</v>
      </c>
      <c r="BC109">
        <v>7</v>
      </c>
      <c r="BD109">
        <v>2</v>
      </c>
      <c r="BE109" s="3">
        <v>44286</v>
      </c>
      <c r="BF109" s="16" t="str">
        <f>VLOOKUP(C109,'Cta Contable'!A:E,5,FALSE)</f>
        <v>A</v>
      </c>
      <c r="BG109" s="16" t="str">
        <f>VLOOKUP(C109,'Cta Contable'!A:D,4,FALSE)</f>
        <v>Consumo</v>
      </c>
      <c r="BH109" t="str">
        <f>VLOOKUP(Q109,Lista!A:B,2,TRUE)</f>
        <v>1- 2.500.000</v>
      </c>
      <c r="BI109" s="16" t="str">
        <f t="shared" si="4"/>
        <v>Al día</v>
      </c>
      <c r="BJ109" t="str">
        <f t="shared" si="3"/>
        <v>-</v>
      </c>
    </row>
    <row r="110" spans="1:62" x14ac:dyDescent="0.25">
      <c r="A110" t="s">
        <v>56</v>
      </c>
      <c r="B110" t="s">
        <v>171</v>
      </c>
      <c r="C110" s="17">
        <v>144205</v>
      </c>
      <c r="D110">
        <v>4</v>
      </c>
      <c r="E110">
        <v>19265</v>
      </c>
      <c r="F110" s="23">
        <v>43726</v>
      </c>
      <c r="G110" s="23">
        <v>44747</v>
      </c>
      <c r="H110">
        <v>0</v>
      </c>
      <c r="I110">
        <v>1</v>
      </c>
      <c r="J110">
        <v>17</v>
      </c>
      <c r="K110">
        <v>30</v>
      </c>
      <c r="L110">
        <v>2</v>
      </c>
      <c r="M110" s="25">
        <v>23.34</v>
      </c>
      <c r="N110" s="25">
        <v>26.005981999999999</v>
      </c>
      <c r="O110" s="27">
        <v>8000000</v>
      </c>
      <c r="P110" s="27">
        <v>330762</v>
      </c>
      <c r="Q110" s="27">
        <v>4479506</v>
      </c>
      <c r="R110" s="27">
        <v>84216</v>
      </c>
      <c r="S110">
        <v>0</v>
      </c>
      <c r="T110">
        <v>0</v>
      </c>
      <c r="V110" s="27">
        <v>0</v>
      </c>
      <c r="W110" s="27">
        <v>0</v>
      </c>
      <c r="X110" s="27">
        <v>0</v>
      </c>
      <c r="AA110" s="23">
        <v>44256</v>
      </c>
      <c r="AB110">
        <v>1</v>
      </c>
      <c r="AC110" t="s">
        <v>57</v>
      </c>
      <c r="AD110">
        <v>1</v>
      </c>
      <c r="AE110">
        <v>30</v>
      </c>
      <c r="AF110" s="27">
        <v>0</v>
      </c>
      <c r="AM110">
        <v>1</v>
      </c>
      <c r="AN110">
        <v>1</v>
      </c>
      <c r="AQ110" s="27">
        <v>479000</v>
      </c>
      <c r="AR110" t="s">
        <v>58</v>
      </c>
      <c r="AS110">
        <v>0</v>
      </c>
      <c r="AT110">
        <v>0</v>
      </c>
      <c r="AW110">
        <v>5</v>
      </c>
      <c r="BB110">
        <v>1</v>
      </c>
      <c r="BC110">
        <v>7</v>
      </c>
      <c r="BD110">
        <v>2</v>
      </c>
      <c r="BE110" s="3">
        <v>44286</v>
      </c>
      <c r="BF110" s="16" t="str">
        <f>VLOOKUP(C110,'Cta Contable'!A:E,5,FALSE)</f>
        <v>A</v>
      </c>
      <c r="BG110" s="16" t="str">
        <f>VLOOKUP(C110,'Cta Contable'!A:D,4,FALSE)</f>
        <v>Consumo</v>
      </c>
      <c r="BH110" t="str">
        <f>VLOOKUP(Q110,Lista!A:B,2,TRUE)</f>
        <v>2.500.001 - 5.000.000</v>
      </c>
      <c r="BI110" s="16" t="str">
        <f t="shared" si="4"/>
        <v>Al día</v>
      </c>
      <c r="BJ110" t="str">
        <f t="shared" si="3"/>
        <v>-</v>
      </c>
    </row>
    <row r="111" spans="1:62" x14ac:dyDescent="0.25">
      <c r="A111" t="s">
        <v>56</v>
      </c>
      <c r="B111" t="s">
        <v>171</v>
      </c>
      <c r="C111" s="17">
        <v>144205</v>
      </c>
      <c r="D111">
        <v>4</v>
      </c>
      <c r="E111">
        <v>21359</v>
      </c>
      <c r="F111" s="23">
        <v>44252</v>
      </c>
      <c r="G111" s="23">
        <v>45166</v>
      </c>
      <c r="H111">
        <v>0</v>
      </c>
      <c r="I111">
        <v>1</v>
      </c>
      <c r="J111">
        <v>1</v>
      </c>
      <c r="K111">
        <v>30</v>
      </c>
      <c r="L111">
        <v>2</v>
      </c>
      <c r="M111" s="25">
        <v>22.619997999999999</v>
      </c>
      <c r="N111" s="25">
        <v>25.118919999999999</v>
      </c>
      <c r="O111" s="27">
        <v>6000000</v>
      </c>
      <c r="P111" s="27">
        <v>263682</v>
      </c>
      <c r="Q111" s="27">
        <v>5826480</v>
      </c>
      <c r="R111" s="27">
        <v>21966</v>
      </c>
      <c r="S111">
        <v>0</v>
      </c>
      <c r="T111">
        <v>0</v>
      </c>
      <c r="V111" s="27">
        <v>0</v>
      </c>
      <c r="W111" s="27">
        <v>0</v>
      </c>
      <c r="X111" s="27">
        <v>0</v>
      </c>
      <c r="AA111" s="23">
        <v>44279</v>
      </c>
      <c r="AB111">
        <v>1</v>
      </c>
      <c r="AC111" t="s">
        <v>57</v>
      </c>
      <c r="AD111">
        <v>1</v>
      </c>
      <c r="AE111">
        <v>30</v>
      </c>
      <c r="AF111" s="27">
        <v>0</v>
      </c>
      <c r="AM111">
        <v>1</v>
      </c>
      <c r="AN111">
        <v>1</v>
      </c>
      <c r="AQ111" s="27">
        <v>716000</v>
      </c>
      <c r="AR111" t="s">
        <v>58</v>
      </c>
      <c r="AS111">
        <v>0</v>
      </c>
      <c r="AT111">
        <v>0</v>
      </c>
      <c r="AW111">
        <v>5</v>
      </c>
      <c r="BB111">
        <v>1</v>
      </c>
      <c r="BC111">
        <v>7</v>
      </c>
      <c r="BD111">
        <v>2</v>
      </c>
      <c r="BE111" s="3">
        <v>44286</v>
      </c>
      <c r="BF111" s="16" t="str">
        <f>VLOOKUP(C111,'Cta Contable'!A:E,5,FALSE)</f>
        <v>A</v>
      </c>
      <c r="BG111" s="16" t="str">
        <f>VLOOKUP(C111,'Cta Contable'!A:D,4,FALSE)</f>
        <v>Consumo</v>
      </c>
      <c r="BH111" t="str">
        <f>VLOOKUP(Q111,Lista!A:B,2,TRUE)</f>
        <v>5.000.001 - 10.000.000</v>
      </c>
      <c r="BI111" s="16" t="str">
        <f t="shared" si="4"/>
        <v>Al día</v>
      </c>
      <c r="BJ111" t="str">
        <f t="shared" si="3"/>
        <v>-</v>
      </c>
    </row>
    <row r="112" spans="1:62" x14ac:dyDescent="0.25">
      <c r="A112" t="s">
        <v>56</v>
      </c>
      <c r="B112" t="s">
        <v>171</v>
      </c>
      <c r="C112" s="17">
        <v>144205</v>
      </c>
      <c r="D112">
        <v>4</v>
      </c>
      <c r="E112">
        <v>21503</v>
      </c>
      <c r="F112" s="23">
        <v>44285</v>
      </c>
      <c r="G112" s="23">
        <v>44834</v>
      </c>
      <c r="H112">
        <v>0</v>
      </c>
      <c r="I112">
        <v>1</v>
      </c>
      <c r="J112">
        <v>0</v>
      </c>
      <c r="K112">
        <v>30</v>
      </c>
      <c r="L112">
        <v>2</v>
      </c>
      <c r="M112" s="25">
        <v>22.619997999999999</v>
      </c>
      <c r="N112" s="25">
        <v>25.118919999999999</v>
      </c>
      <c r="O112" s="27">
        <v>2000000</v>
      </c>
      <c r="P112" s="27">
        <v>132059</v>
      </c>
      <c r="Q112" s="27">
        <v>2000000</v>
      </c>
      <c r="R112" s="27">
        <v>0</v>
      </c>
      <c r="S112">
        <v>0</v>
      </c>
      <c r="T112">
        <v>0</v>
      </c>
      <c r="V112" s="27">
        <v>0</v>
      </c>
      <c r="W112" s="27">
        <v>0</v>
      </c>
      <c r="X112" s="27">
        <v>0</v>
      </c>
      <c r="AA112" s="23">
        <v>44285</v>
      </c>
      <c r="AB112">
        <v>1</v>
      </c>
      <c r="AC112" t="s">
        <v>57</v>
      </c>
      <c r="AD112">
        <v>1</v>
      </c>
      <c r="AE112">
        <v>30</v>
      </c>
      <c r="AF112" s="27">
        <v>0</v>
      </c>
      <c r="AM112">
        <v>1</v>
      </c>
      <c r="AN112">
        <v>1</v>
      </c>
      <c r="AQ112" s="27">
        <v>391000</v>
      </c>
      <c r="AR112" t="s">
        <v>58</v>
      </c>
      <c r="AS112">
        <v>0</v>
      </c>
      <c r="AT112">
        <v>0</v>
      </c>
      <c r="AW112">
        <v>5</v>
      </c>
      <c r="BB112">
        <v>1</v>
      </c>
      <c r="BC112">
        <v>7</v>
      </c>
      <c r="BD112">
        <v>2</v>
      </c>
      <c r="BE112" s="3">
        <v>44286</v>
      </c>
      <c r="BF112" s="16" t="str">
        <f>VLOOKUP(C112,'Cta Contable'!A:E,5,FALSE)</f>
        <v>A</v>
      </c>
      <c r="BG112" s="16" t="str">
        <f>VLOOKUP(C112,'Cta Contable'!A:D,4,FALSE)</f>
        <v>Consumo</v>
      </c>
      <c r="BH112" t="str">
        <f>VLOOKUP(Q112,Lista!A:B,2,TRUE)</f>
        <v>1- 2.500.000</v>
      </c>
      <c r="BI112" s="16" t="str">
        <f t="shared" si="4"/>
        <v>Al día</v>
      </c>
      <c r="BJ112" t="str">
        <f t="shared" si="3"/>
        <v>-</v>
      </c>
    </row>
    <row r="113" spans="1:62" x14ac:dyDescent="0.25">
      <c r="A113" t="s">
        <v>56</v>
      </c>
      <c r="B113" t="s">
        <v>171</v>
      </c>
      <c r="C113" s="17">
        <v>144205</v>
      </c>
      <c r="D113">
        <v>4</v>
      </c>
      <c r="E113">
        <v>18372</v>
      </c>
      <c r="F113" s="23">
        <v>44013</v>
      </c>
      <c r="G113" s="23">
        <v>44844</v>
      </c>
      <c r="H113">
        <v>0</v>
      </c>
      <c r="I113">
        <v>1</v>
      </c>
      <c r="J113">
        <v>8</v>
      </c>
      <c r="K113">
        <v>30</v>
      </c>
      <c r="L113">
        <v>2</v>
      </c>
      <c r="M113" s="25">
        <v>21.12</v>
      </c>
      <c r="N113" s="25">
        <v>23.289241000000001</v>
      </c>
      <c r="O113" s="27">
        <v>14821151</v>
      </c>
      <c r="P113" s="27">
        <v>694376</v>
      </c>
      <c r="Q113" s="27">
        <v>11126197</v>
      </c>
      <c r="R113" s="27">
        <v>124013</v>
      </c>
      <c r="S113">
        <v>0</v>
      </c>
      <c r="T113">
        <v>0</v>
      </c>
      <c r="V113" s="27">
        <v>0</v>
      </c>
      <c r="W113" s="27">
        <v>0</v>
      </c>
      <c r="X113" s="27">
        <v>0</v>
      </c>
      <c r="AA113" s="23">
        <v>44266</v>
      </c>
      <c r="AB113">
        <v>1</v>
      </c>
      <c r="AC113" t="s">
        <v>57</v>
      </c>
      <c r="AD113">
        <v>1</v>
      </c>
      <c r="AE113">
        <v>30</v>
      </c>
      <c r="AF113" s="27">
        <v>0</v>
      </c>
      <c r="AM113">
        <v>1</v>
      </c>
      <c r="AN113">
        <v>1</v>
      </c>
      <c r="AQ113" s="27">
        <v>1988403</v>
      </c>
      <c r="AR113" t="s">
        <v>58</v>
      </c>
      <c r="AS113">
        <v>0</v>
      </c>
      <c r="AT113">
        <v>0</v>
      </c>
      <c r="AW113">
        <v>1</v>
      </c>
      <c r="AX113">
        <v>2</v>
      </c>
      <c r="AY113">
        <v>44013</v>
      </c>
      <c r="AZ113" t="s">
        <v>59</v>
      </c>
      <c r="BB113">
        <v>1</v>
      </c>
      <c r="BC113">
        <v>7</v>
      </c>
      <c r="BD113">
        <v>2</v>
      </c>
      <c r="BE113" s="3">
        <v>44286</v>
      </c>
      <c r="BF113" s="16" t="str">
        <f>VLOOKUP(C113,'Cta Contable'!A:E,5,FALSE)</f>
        <v>A</v>
      </c>
      <c r="BG113" s="16" t="str">
        <f>VLOOKUP(C113,'Cta Contable'!A:D,4,FALSE)</f>
        <v>Consumo</v>
      </c>
      <c r="BH113" t="str">
        <f>VLOOKUP(Q113,Lista!A:B,2,TRUE)</f>
        <v>10.000.001 - 15.000.000</v>
      </c>
      <c r="BI113" s="16" t="str">
        <f t="shared" si="4"/>
        <v>Al día</v>
      </c>
      <c r="BJ113" t="str">
        <f t="shared" si="3"/>
        <v>-</v>
      </c>
    </row>
    <row r="114" spans="1:62" x14ac:dyDescent="0.25">
      <c r="A114" t="s">
        <v>56</v>
      </c>
      <c r="B114" t="s">
        <v>171</v>
      </c>
      <c r="C114" s="17">
        <v>144205</v>
      </c>
      <c r="D114">
        <v>4</v>
      </c>
      <c r="E114">
        <v>19937</v>
      </c>
      <c r="F114" s="23">
        <v>44013</v>
      </c>
      <c r="G114" s="23">
        <v>44449</v>
      </c>
      <c r="H114">
        <v>0</v>
      </c>
      <c r="I114">
        <v>1</v>
      </c>
      <c r="J114">
        <v>8</v>
      </c>
      <c r="K114">
        <v>30</v>
      </c>
      <c r="L114">
        <v>2</v>
      </c>
      <c r="M114" s="25">
        <v>11.47</v>
      </c>
      <c r="N114" s="25">
        <v>12.092618999999999</v>
      </c>
      <c r="O114" s="27">
        <v>1400250</v>
      </c>
      <c r="P114" s="27">
        <v>107336</v>
      </c>
      <c r="Q114" s="27">
        <v>596471</v>
      </c>
      <c r="R114" s="27">
        <v>4940</v>
      </c>
      <c r="S114">
        <v>0</v>
      </c>
      <c r="T114">
        <v>0</v>
      </c>
      <c r="V114" s="27">
        <v>0</v>
      </c>
      <c r="W114" s="27">
        <v>0</v>
      </c>
      <c r="X114" s="27">
        <v>0</v>
      </c>
      <c r="AA114" s="23">
        <v>44259</v>
      </c>
      <c r="AB114">
        <v>1</v>
      </c>
      <c r="AC114" t="s">
        <v>57</v>
      </c>
      <c r="AD114">
        <v>1</v>
      </c>
      <c r="AE114">
        <v>30</v>
      </c>
      <c r="AF114" s="27">
        <v>0</v>
      </c>
      <c r="AM114">
        <v>1</v>
      </c>
      <c r="AN114">
        <v>1</v>
      </c>
      <c r="AQ114" s="27">
        <v>106597</v>
      </c>
      <c r="AR114" t="s">
        <v>58</v>
      </c>
      <c r="AS114">
        <v>0</v>
      </c>
      <c r="AT114">
        <v>0</v>
      </c>
      <c r="AW114">
        <v>1</v>
      </c>
      <c r="AX114">
        <v>1</v>
      </c>
      <c r="AY114">
        <v>44013</v>
      </c>
      <c r="AZ114" t="s">
        <v>59</v>
      </c>
      <c r="BB114">
        <v>1</v>
      </c>
      <c r="BC114">
        <v>7</v>
      </c>
      <c r="BD114">
        <v>2</v>
      </c>
      <c r="BE114" s="3">
        <v>44286</v>
      </c>
      <c r="BF114" s="16" t="str">
        <f>VLOOKUP(C114,'Cta Contable'!A:E,5,FALSE)</f>
        <v>A</v>
      </c>
      <c r="BG114" s="16" t="str">
        <f>VLOOKUP(C114,'Cta Contable'!A:D,4,FALSE)</f>
        <v>Consumo</v>
      </c>
      <c r="BH114" t="str">
        <f>VLOOKUP(Q114,Lista!A:B,2,TRUE)</f>
        <v>1- 2.500.000</v>
      </c>
      <c r="BI114" s="16" t="str">
        <f t="shared" si="4"/>
        <v>Al día</v>
      </c>
      <c r="BJ114" t="str">
        <f t="shared" si="3"/>
        <v>-</v>
      </c>
    </row>
    <row r="115" spans="1:62" x14ac:dyDescent="0.25">
      <c r="A115" t="s">
        <v>56</v>
      </c>
      <c r="B115" t="s">
        <v>171</v>
      </c>
      <c r="C115" s="17">
        <v>144205</v>
      </c>
      <c r="D115">
        <v>4</v>
      </c>
      <c r="E115">
        <v>19703</v>
      </c>
      <c r="F115" s="23">
        <v>44013</v>
      </c>
      <c r="G115" s="23">
        <v>45051</v>
      </c>
      <c r="H115">
        <v>25</v>
      </c>
      <c r="I115">
        <v>1</v>
      </c>
      <c r="J115">
        <v>7</v>
      </c>
      <c r="K115">
        <v>30</v>
      </c>
      <c r="L115">
        <v>2</v>
      </c>
      <c r="M115" s="25">
        <v>23.35</v>
      </c>
      <c r="N115" s="25">
        <v>26.018343000000002</v>
      </c>
      <c r="O115" s="27">
        <v>9409854</v>
      </c>
      <c r="P115" s="27">
        <v>380921</v>
      </c>
      <c r="Q115" s="27">
        <v>7830095</v>
      </c>
      <c r="R115" s="27">
        <v>126506</v>
      </c>
      <c r="S115">
        <v>0</v>
      </c>
      <c r="T115">
        <v>0</v>
      </c>
      <c r="V115" s="27">
        <v>0</v>
      </c>
      <c r="W115" s="27">
        <v>0</v>
      </c>
      <c r="X115" s="27">
        <v>0</v>
      </c>
      <c r="AA115" s="23">
        <v>44266</v>
      </c>
      <c r="AB115">
        <v>1</v>
      </c>
      <c r="AC115" t="s">
        <v>57</v>
      </c>
      <c r="AD115">
        <v>1</v>
      </c>
      <c r="AE115">
        <v>30</v>
      </c>
      <c r="AF115" s="27">
        <v>114896</v>
      </c>
      <c r="AM115">
        <v>1</v>
      </c>
      <c r="AN115">
        <v>1</v>
      </c>
      <c r="AQ115" s="27">
        <v>856000</v>
      </c>
      <c r="AR115" t="s">
        <v>58</v>
      </c>
      <c r="AS115">
        <v>0</v>
      </c>
      <c r="AT115">
        <v>0</v>
      </c>
      <c r="AW115">
        <v>1</v>
      </c>
      <c r="AX115">
        <v>2</v>
      </c>
      <c r="AY115">
        <v>44013</v>
      </c>
      <c r="AZ115" t="s">
        <v>59</v>
      </c>
      <c r="BB115">
        <v>1</v>
      </c>
      <c r="BC115">
        <v>7</v>
      </c>
      <c r="BD115">
        <v>2</v>
      </c>
      <c r="BE115" s="3">
        <v>44286</v>
      </c>
      <c r="BF115" s="16" t="str">
        <f>VLOOKUP(C115,'Cta Contable'!A:E,5,FALSE)</f>
        <v>A</v>
      </c>
      <c r="BG115" s="16" t="str">
        <f>VLOOKUP(C115,'Cta Contable'!A:D,4,FALSE)</f>
        <v>Consumo</v>
      </c>
      <c r="BH115" t="str">
        <f>VLOOKUP(Q115,Lista!A:B,2,TRUE)</f>
        <v>5.000.001 - 10.000.000</v>
      </c>
      <c r="BI115" s="16" t="str">
        <f t="shared" si="4"/>
        <v>Al día</v>
      </c>
      <c r="BJ115" t="str">
        <f t="shared" si="3"/>
        <v>-</v>
      </c>
    </row>
    <row r="116" spans="1:62" x14ac:dyDescent="0.25">
      <c r="A116" t="s">
        <v>56</v>
      </c>
      <c r="B116" t="s">
        <v>171</v>
      </c>
      <c r="C116" s="17">
        <v>144205</v>
      </c>
      <c r="D116">
        <v>4</v>
      </c>
      <c r="E116">
        <v>19562</v>
      </c>
      <c r="F116" s="23">
        <v>43796</v>
      </c>
      <c r="G116" s="23">
        <v>44607</v>
      </c>
      <c r="H116">
        <v>0</v>
      </c>
      <c r="I116">
        <v>1</v>
      </c>
      <c r="J116">
        <v>15</v>
      </c>
      <c r="K116">
        <v>30</v>
      </c>
      <c r="L116">
        <v>2</v>
      </c>
      <c r="M116" s="25">
        <v>20.88</v>
      </c>
      <c r="N116" s="25">
        <v>22.998778999999999</v>
      </c>
      <c r="O116" s="27">
        <v>6000000</v>
      </c>
      <c r="P116" s="27">
        <v>288860</v>
      </c>
      <c r="Q116" s="27">
        <v>2869303</v>
      </c>
      <c r="R116" s="27">
        <v>4282</v>
      </c>
      <c r="S116">
        <v>0</v>
      </c>
      <c r="T116">
        <v>0</v>
      </c>
      <c r="V116" s="27">
        <v>0</v>
      </c>
      <c r="W116" s="27">
        <v>0</v>
      </c>
      <c r="X116" s="27">
        <v>0</v>
      </c>
      <c r="AA116" s="23">
        <v>44285</v>
      </c>
      <c r="AB116">
        <v>1</v>
      </c>
      <c r="AC116" t="s">
        <v>57</v>
      </c>
      <c r="AD116">
        <v>1</v>
      </c>
      <c r="AE116">
        <v>30</v>
      </c>
      <c r="AF116" s="27">
        <v>0</v>
      </c>
      <c r="AM116">
        <v>1</v>
      </c>
      <c r="AN116">
        <v>1</v>
      </c>
      <c r="AQ116" s="27">
        <v>1435000</v>
      </c>
      <c r="AR116" t="s">
        <v>58</v>
      </c>
      <c r="AS116">
        <v>0</v>
      </c>
      <c r="AT116">
        <v>0</v>
      </c>
      <c r="AW116">
        <v>5</v>
      </c>
      <c r="BB116">
        <v>1</v>
      </c>
      <c r="BC116">
        <v>7</v>
      </c>
      <c r="BD116">
        <v>2</v>
      </c>
      <c r="BE116" s="3">
        <v>44286</v>
      </c>
      <c r="BF116" s="16" t="str">
        <f>VLOOKUP(C116,'Cta Contable'!A:E,5,FALSE)</f>
        <v>A</v>
      </c>
      <c r="BG116" s="16" t="str">
        <f>VLOOKUP(C116,'Cta Contable'!A:D,4,FALSE)</f>
        <v>Consumo</v>
      </c>
      <c r="BH116" t="str">
        <f>VLOOKUP(Q116,Lista!A:B,2,TRUE)</f>
        <v>2.500.001 - 5.000.000</v>
      </c>
      <c r="BI116" s="16" t="str">
        <f t="shared" si="4"/>
        <v>Al día</v>
      </c>
      <c r="BJ116" t="str">
        <f t="shared" si="3"/>
        <v>-</v>
      </c>
    </row>
    <row r="117" spans="1:62" x14ac:dyDescent="0.25">
      <c r="A117" t="s">
        <v>56</v>
      </c>
      <c r="B117" t="s">
        <v>171</v>
      </c>
      <c r="C117" s="17">
        <v>144205</v>
      </c>
      <c r="D117">
        <v>4</v>
      </c>
      <c r="E117">
        <v>16899</v>
      </c>
      <c r="F117" s="23">
        <v>44013</v>
      </c>
      <c r="G117" s="23">
        <v>44836</v>
      </c>
      <c r="H117">
        <v>0</v>
      </c>
      <c r="I117">
        <v>1</v>
      </c>
      <c r="J117">
        <v>8</v>
      </c>
      <c r="K117">
        <v>30</v>
      </c>
      <c r="L117">
        <v>2</v>
      </c>
      <c r="M117" s="25">
        <v>22.74</v>
      </c>
      <c r="N117" s="25">
        <v>25.266368</v>
      </c>
      <c r="O117" s="27">
        <v>10039277</v>
      </c>
      <c r="P117" s="27">
        <v>478461</v>
      </c>
      <c r="Q117" s="27">
        <v>7544145</v>
      </c>
      <c r="R117" s="27">
        <v>138185</v>
      </c>
      <c r="S117">
        <v>0</v>
      </c>
      <c r="T117">
        <v>0</v>
      </c>
      <c r="V117" s="27">
        <v>0</v>
      </c>
      <c r="W117" s="27">
        <v>0</v>
      </c>
      <c r="X117" s="27">
        <v>0</v>
      </c>
      <c r="AA117" s="23">
        <v>44256</v>
      </c>
      <c r="AB117">
        <v>1</v>
      </c>
      <c r="AC117" t="s">
        <v>57</v>
      </c>
      <c r="AD117">
        <v>1</v>
      </c>
      <c r="AE117">
        <v>30</v>
      </c>
      <c r="AF117" s="27">
        <v>0</v>
      </c>
      <c r="AM117">
        <v>1</v>
      </c>
      <c r="AN117">
        <v>1</v>
      </c>
      <c r="AQ117" s="27">
        <v>897000</v>
      </c>
      <c r="AR117" t="s">
        <v>58</v>
      </c>
      <c r="AS117">
        <v>0</v>
      </c>
      <c r="AT117">
        <v>0</v>
      </c>
      <c r="AW117">
        <v>1</v>
      </c>
      <c r="AX117">
        <v>2</v>
      </c>
      <c r="AY117">
        <v>44013</v>
      </c>
      <c r="AZ117" t="s">
        <v>59</v>
      </c>
      <c r="BB117">
        <v>1</v>
      </c>
      <c r="BC117">
        <v>7</v>
      </c>
      <c r="BD117">
        <v>2</v>
      </c>
      <c r="BE117" s="3">
        <v>44286</v>
      </c>
      <c r="BF117" s="16" t="str">
        <f>VLOOKUP(C117,'Cta Contable'!A:E,5,FALSE)</f>
        <v>A</v>
      </c>
      <c r="BG117" s="16" t="str">
        <f>VLOOKUP(C117,'Cta Contable'!A:D,4,FALSE)</f>
        <v>Consumo</v>
      </c>
      <c r="BH117" t="str">
        <f>VLOOKUP(Q117,Lista!A:B,2,TRUE)</f>
        <v>5.000.001 - 10.000.000</v>
      </c>
      <c r="BI117" s="16" t="str">
        <f t="shared" si="4"/>
        <v>Al día</v>
      </c>
      <c r="BJ117" t="str">
        <f t="shared" si="3"/>
        <v>-</v>
      </c>
    </row>
    <row r="118" spans="1:62" x14ac:dyDescent="0.25">
      <c r="A118" t="s">
        <v>56</v>
      </c>
      <c r="B118" t="s">
        <v>171</v>
      </c>
      <c r="C118" s="17">
        <v>144205</v>
      </c>
      <c r="D118">
        <v>4</v>
      </c>
      <c r="E118">
        <v>19105</v>
      </c>
      <c r="F118" s="23">
        <v>43697</v>
      </c>
      <c r="G118" s="23">
        <v>44447</v>
      </c>
      <c r="H118">
        <v>0</v>
      </c>
      <c r="I118">
        <v>1</v>
      </c>
      <c r="J118">
        <v>18</v>
      </c>
      <c r="K118">
        <v>30</v>
      </c>
      <c r="L118">
        <v>2</v>
      </c>
      <c r="M118" s="25">
        <v>21.01</v>
      </c>
      <c r="N118" s="25">
        <v>23.156034999999999</v>
      </c>
      <c r="O118" s="27">
        <v>10000000</v>
      </c>
      <c r="P118" s="27">
        <v>513906</v>
      </c>
      <c r="Q118" s="27">
        <v>2887833</v>
      </c>
      <c r="R118" s="27">
        <v>42125</v>
      </c>
      <c r="S118">
        <v>0</v>
      </c>
      <c r="T118">
        <v>0</v>
      </c>
      <c r="V118" s="27">
        <v>0</v>
      </c>
      <c r="W118" s="27">
        <v>0</v>
      </c>
      <c r="X118" s="27">
        <v>0</v>
      </c>
      <c r="AA118" s="23">
        <v>44260</v>
      </c>
      <c r="AB118">
        <v>1</v>
      </c>
      <c r="AC118" t="s">
        <v>57</v>
      </c>
      <c r="AD118">
        <v>1</v>
      </c>
      <c r="AE118">
        <v>30</v>
      </c>
      <c r="AF118" s="27">
        <v>0</v>
      </c>
      <c r="AM118">
        <v>1</v>
      </c>
      <c r="AN118">
        <v>1</v>
      </c>
      <c r="AQ118" s="27">
        <v>2478500</v>
      </c>
      <c r="AR118" t="s">
        <v>58</v>
      </c>
      <c r="AS118">
        <v>0</v>
      </c>
      <c r="AT118">
        <v>0</v>
      </c>
      <c r="AW118">
        <v>5</v>
      </c>
      <c r="BB118">
        <v>1</v>
      </c>
      <c r="BC118">
        <v>7</v>
      </c>
      <c r="BD118">
        <v>2</v>
      </c>
      <c r="BE118" s="3">
        <v>44286</v>
      </c>
      <c r="BF118" s="16" t="str">
        <f>VLOOKUP(C118,'Cta Contable'!A:E,5,FALSE)</f>
        <v>A</v>
      </c>
      <c r="BG118" s="16" t="str">
        <f>VLOOKUP(C118,'Cta Contable'!A:D,4,FALSE)</f>
        <v>Consumo</v>
      </c>
      <c r="BH118" t="str">
        <f>VLOOKUP(Q118,Lista!A:B,2,TRUE)</f>
        <v>2.500.001 - 5.000.000</v>
      </c>
      <c r="BI118" s="16" t="str">
        <f t="shared" si="4"/>
        <v>Al día</v>
      </c>
      <c r="BJ118" t="str">
        <f t="shared" si="3"/>
        <v>-</v>
      </c>
    </row>
    <row r="119" spans="1:62" x14ac:dyDescent="0.25">
      <c r="A119" t="s">
        <v>56</v>
      </c>
      <c r="B119" t="s">
        <v>171</v>
      </c>
      <c r="C119" s="17">
        <v>144205</v>
      </c>
      <c r="D119">
        <v>3</v>
      </c>
      <c r="E119">
        <v>19963</v>
      </c>
      <c r="F119" s="23">
        <v>43888</v>
      </c>
      <c r="G119" s="23">
        <v>45061</v>
      </c>
      <c r="H119">
        <v>0</v>
      </c>
      <c r="I119">
        <v>1</v>
      </c>
      <c r="J119">
        <v>12</v>
      </c>
      <c r="K119">
        <v>30</v>
      </c>
      <c r="L119">
        <v>2</v>
      </c>
      <c r="M119" s="25">
        <v>21.07</v>
      </c>
      <c r="N119" s="25">
        <v>23.228676</v>
      </c>
      <c r="O119" s="27">
        <v>6000000</v>
      </c>
      <c r="P119" s="27">
        <v>217717</v>
      </c>
      <c r="Q119" s="27">
        <v>4499989</v>
      </c>
      <c r="R119" s="27">
        <v>47412</v>
      </c>
      <c r="S119">
        <v>0</v>
      </c>
      <c r="T119">
        <v>0</v>
      </c>
      <c r="V119" s="27">
        <v>0</v>
      </c>
      <c r="W119" s="27">
        <v>0</v>
      </c>
      <c r="X119" s="27">
        <v>0</v>
      </c>
      <c r="AA119" s="23">
        <v>44267</v>
      </c>
      <c r="AB119">
        <v>1</v>
      </c>
      <c r="AC119" t="s">
        <v>57</v>
      </c>
      <c r="AD119">
        <v>1</v>
      </c>
      <c r="AE119">
        <v>30</v>
      </c>
      <c r="AF119" s="27">
        <v>0</v>
      </c>
      <c r="AM119">
        <v>1</v>
      </c>
      <c r="AN119">
        <v>1</v>
      </c>
      <c r="AO119" s="40">
        <v>43888</v>
      </c>
      <c r="AP119" s="40" t="s">
        <v>59</v>
      </c>
      <c r="AQ119" s="27">
        <v>1510000</v>
      </c>
      <c r="AR119" t="s">
        <v>58</v>
      </c>
      <c r="AS119">
        <v>1</v>
      </c>
      <c r="AT119">
        <v>0</v>
      </c>
      <c r="AW119">
        <v>5</v>
      </c>
      <c r="BB119">
        <v>1</v>
      </c>
      <c r="BC119">
        <v>7</v>
      </c>
      <c r="BD119">
        <v>2</v>
      </c>
      <c r="BE119" s="3">
        <v>44286</v>
      </c>
      <c r="BF119" s="16" t="str">
        <f>VLOOKUP(C119,'Cta Contable'!A:E,5,FALSE)</f>
        <v>A</v>
      </c>
      <c r="BG119" s="16" t="str">
        <f>VLOOKUP(C119,'Cta Contable'!A:D,4,FALSE)</f>
        <v>Consumo</v>
      </c>
      <c r="BH119" t="str">
        <f>VLOOKUP(Q119,Lista!A:B,2,TRUE)</f>
        <v>2.500.001 - 5.000.000</v>
      </c>
      <c r="BI119" s="16" t="str">
        <f t="shared" si="4"/>
        <v>Al día</v>
      </c>
      <c r="BJ119" t="str">
        <f t="shared" si="3"/>
        <v>-</v>
      </c>
    </row>
    <row r="120" spans="1:62" x14ac:dyDescent="0.25">
      <c r="A120" t="s">
        <v>56</v>
      </c>
      <c r="B120" t="s">
        <v>171</v>
      </c>
      <c r="C120" s="17">
        <v>144205</v>
      </c>
      <c r="D120">
        <v>4</v>
      </c>
      <c r="E120">
        <v>19121</v>
      </c>
      <c r="F120" s="23">
        <v>44013</v>
      </c>
      <c r="G120" s="23">
        <v>44776</v>
      </c>
      <c r="H120">
        <v>0</v>
      </c>
      <c r="I120">
        <v>1</v>
      </c>
      <c r="J120">
        <v>8</v>
      </c>
      <c r="K120">
        <v>30</v>
      </c>
      <c r="L120">
        <v>2</v>
      </c>
      <c r="M120" s="25">
        <v>21.01</v>
      </c>
      <c r="N120" s="25">
        <v>23.156034999999999</v>
      </c>
      <c r="O120" s="27">
        <v>4956306</v>
      </c>
      <c r="P120" s="27">
        <v>246499</v>
      </c>
      <c r="Q120" s="27">
        <v>3589505</v>
      </c>
      <c r="R120" s="27">
        <v>56565</v>
      </c>
      <c r="S120">
        <v>0</v>
      </c>
      <c r="T120">
        <v>0</v>
      </c>
      <c r="V120" s="27">
        <v>0</v>
      </c>
      <c r="W120" s="27">
        <v>0</v>
      </c>
      <c r="X120" s="27">
        <v>0</v>
      </c>
      <c r="AA120" s="23">
        <v>44258</v>
      </c>
      <c r="AB120">
        <v>1</v>
      </c>
      <c r="AC120" t="s">
        <v>57</v>
      </c>
      <c r="AD120">
        <v>1</v>
      </c>
      <c r="AE120">
        <v>30</v>
      </c>
      <c r="AF120" s="27">
        <v>0</v>
      </c>
      <c r="AM120">
        <v>1</v>
      </c>
      <c r="AN120">
        <v>1</v>
      </c>
      <c r="AQ120" s="27">
        <v>1985000</v>
      </c>
      <c r="AR120" t="s">
        <v>58</v>
      </c>
      <c r="AS120">
        <v>0</v>
      </c>
      <c r="AT120">
        <v>0</v>
      </c>
      <c r="AW120">
        <v>1</v>
      </c>
      <c r="AX120">
        <v>2</v>
      </c>
      <c r="AY120">
        <v>44013</v>
      </c>
      <c r="AZ120" t="s">
        <v>59</v>
      </c>
      <c r="BB120">
        <v>1</v>
      </c>
      <c r="BC120">
        <v>7</v>
      </c>
      <c r="BD120">
        <v>2</v>
      </c>
      <c r="BE120" s="3">
        <v>44286</v>
      </c>
      <c r="BF120" s="16" t="str">
        <f>VLOOKUP(C120,'Cta Contable'!A:E,5,FALSE)</f>
        <v>A</v>
      </c>
      <c r="BG120" s="16" t="str">
        <f>VLOOKUP(C120,'Cta Contable'!A:D,4,FALSE)</f>
        <v>Consumo</v>
      </c>
      <c r="BH120" t="str">
        <f>VLOOKUP(Q120,Lista!A:B,2,TRUE)</f>
        <v>2.500.001 - 5.000.000</v>
      </c>
      <c r="BI120" s="16" t="str">
        <f t="shared" si="4"/>
        <v>Al día</v>
      </c>
      <c r="BJ120" t="str">
        <f t="shared" si="3"/>
        <v>-</v>
      </c>
    </row>
    <row r="121" spans="1:62" x14ac:dyDescent="0.25">
      <c r="A121" t="s">
        <v>56</v>
      </c>
      <c r="B121" t="s">
        <v>171</v>
      </c>
      <c r="C121" s="17">
        <v>144205</v>
      </c>
      <c r="D121">
        <v>4</v>
      </c>
      <c r="E121">
        <v>14254</v>
      </c>
      <c r="F121" s="23">
        <v>44013</v>
      </c>
      <c r="G121" s="23">
        <v>44768</v>
      </c>
      <c r="H121">
        <v>4</v>
      </c>
      <c r="I121">
        <v>1</v>
      </c>
      <c r="J121">
        <v>7</v>
      </c>
      <c r="K121">
        <v>30</v>
      </c>
      <c r="L121">
        <v>2</v>
      </c>
      <c r="M121" s="25">
        <v>22.730001000000001</v>
      </c>
      <c r="N121" s="25">
        <v>25.254075</v>
      </c>
      <c r="O121" s="27">
        <v>10148645</v>
      </c>
      <c r="P121" s="27">
        <v>530159</v>
      </c>
      <c r="Q121" s="27">
        <v>7644414</v>
      </c>
      <c r="R121" s="27">
        <v>162128</v>
      </c>
      <c r="S121">
        <v>0</v>
      </c>
      <c r="T121">
        <v>0</v>
      </c>
      <c r="V121" s="27">
        <v>0</v>
      </c>
      <c r="W121" s="27">
        <v>0</v>
      </c>
      <c r="X121" s="27">
        <v>0</v>
      </c>
      <c r="AA121" s="23">
        <v>44286</v>
      </c>
      <c r="AB121">
        <v>1</v>
      </c>
      <c r="AC121" t="s">
        <v>57</v>
      </c>
      <c r="AD121">
        <v>1</v>
      </c>
      <c r="AE121">
        <v>30</v>
      </c>
      <c r="AF121" s="27">
        <v>385354</v>
      </c>
      <c r="AM121">
        <v>1</v>
      </c>
      <c r="AN121">
        <v>1</v>
      </c>
      <c r="AQ121" s="27">
        <v>219158</v>
      </c>
      <c r="AR121" t="s">
        <v>58</v>
      </c>
      <c r="AS121">
        <v>0</v>
      </c>
      <c r="AT121">
        <v>0</v>
      </c>
      <c r="AW121">
        <v>1</v>
      </c>
      <c r="AX121">
        <v>2</v>
      </c>
      <c r="AY121">
        <v>44013</v>
      </c>
      <c r="AZ121" t="s">
        <v>59</v>
      </c>
      <c r="BB121">
        <v>1</v>
      </c>
      <c r="BC121">
        <v>7</v>
      </c>
      <c r="BD121">
        <v>2</v>
      </c>
      <c r="BE121" s="3">
        <v>44286</v>
      </c>
      <c r="BF121" s="16" t="str">
        <f>VLOOKUP(C121,'Cta Contable'!A:E,5,FALSE)</f>
        <v>A</v>
      </c>
      <c r="BG121" s="16" t="str">
        <f>VLOOKUP(C121,'Cta Contable'!A:D,4,FALSE)</f>
        <v>Consumo</v>
      </c>
      <c r="BH121" t="str">
        <f>VLOOKUP(Q121,Lista!A:B,2,TRUE)</f>
        <v>5.000.001 - 10.000.000</v>
      </c>
      <c r="BI121" s="16" t="str">
        <f t="shared" si="4"/>
        <v>Al día</v>
      </c>
      <c r="BJ121" t="str">
        <f t="shared" si="3"/>
        <v>-</v>
      </c>
    </row>
    <row r="122" spans="1:62" x14ac:dyDescent="0.25">
      <c r="A122" t="s">
        <v>56</v>
      </c>
      <c r="B122" t="s">
        <v>171</v>
      </c>
      <c r="C122" s="17">
        <v>144205</v>
      </c>
      <c r="D122">
        <v>4</v>
      </c>
      <c r="E122">
        <v>20219</v>
      </c>
      <c r="F122" s="23">
        <v>43994</v>
      </c>
      <c r="G122" s="23">
        <v>44560</v>
      </c>
      <c r="H122">
        <v>0</v>
      </c>
      <c r="I122">
        <v>1</v>
      </c>
      <c r="J122">
        <v>10</v>
      </c>
      <c r="K122">
        <v>30</v>
      </c>
      <c r="L122">
        <v>2</v>
      </c>
      <c r="M122" s="25">
        <v>17.420000000000002</v>
      </c>
      <c r="N122" s="25">
        <v>18.880393000000002</v>
      </c>
      <c r="O122" s="27">
        <v>5000000</v>
      </c>
      <c r="P122" s="27">
        <v>317648</v>
      </c>
      <c r="Q122" s="27">
        <v>2296258</v>
      </c>
      <c r="R122" s="27">
        <v>0</v>
      </c>
      <c r="S122">
        <v>0</v>
      </c>
      <c r="T122">
        <v>0</v>
      </c>
      <c r="V122" s="27">
        <v>0</v>
      </c>
      <c r="W122" s="27">
        <v>0</v>
      </c>
      <c r="X122" s="27">
        <v>0</v>
      </c>
      <c r="AA122" s="23">
        <v>44285</v>
      </c>
      <c r="AB122">
        <v>1</v>
      </c>
      <c r="AC122" t="s">
        <v>57</v>
      </c>
      <c r="AD122">
        <v>1</v>
      </c>
      <c r="AE122">
        <v>30</v>
      </c>
      <c r="AF122" s="27">
        <v>0</v>
      </c>
      <c r="AM122">
        <v>1</v>
      </c>
      <c r="AN122">
        <v>1</v>
      </c>
      <c r="AQ122" s="27">
        <v>1253000</v>
      </c>
      <c r="AR122" t="s">
        <v>58</v>
      </c>
      <c r="AS122">
        <v>0</v>
      </c>
      <c r="AT122">
        <v>0</v>
      </c>
      <c r="AW122">
        <v>5</v>
      </c>
      <c r="BB122">
        <v>1</v>
      </c>
      <c r="BC122">
        <v>7</v>
      </c>
      <c r="BD122">
        <v>2</v>
      </c>
      <c r="BE122" s="3">
        <v>44286</v>
      </c>
      <c r="BF122" s="16" t="str">
        <f>VLOOKUP(C122,'Cta Contable'!A:E,5,FALSE)</f>
        <v>A</v>
      </c>
      <c r="BG122" s="16" t="str">
        <f>VLOOKUP(C122,'Cta Contable'!A:D,4,FALSE)</f>
        <v>Consumo</v>
      </c>
      <c r="BH122" t="str">
        <f>VLOOKUP(Q122,Lista!A:B,2,TRUE)</f>
        <v>1- 2.500.000</v>
      </c>
      <c r="BI122" s="16" t="str">
        <f t="shared" si="4"/>
        <v>Al día</v>
      </c>
      <c r="BJ122" t="str">
        <f t="shared" si="3"/>
        <v>-</v>
      </c>
    </row>
    <row r="123" spans="1:62" x14ac:dyDescent="0.25">
      <c r="A123" t="s">
        <v>56</v>
      </c>
      <c r="B123" t="s">
        <v>171</v>
      </c>
      <c r="C123" s="17">
        <v>144205</v>
      </c>
      <c r="D123">
        <v>4</v>
      </c>
      <c r="E123">
        <v>20490</v>
      </c>
      <c r="F123" s="23">
        <v>44063</v>
      </c>
      <c r="G123" s="23">
        <v>45306</v>
      </c>
      <c r="H123">
        <v>0</v>
      </c>
      <c r="I123">
        <v>1</v>
      </c>
      <c r="J123">
        <v>6</v>
      </c>
      <c r="K123">
        <v>30</v>
      </c>
      <c r="L123">
        <v>2</v>
      </c>
      <c r="M123" s="25">
        <v>19.32</v>
      </c>
      <c r="N123" s="25">
        <v>21.126010999999998</v>
      </c>
      <c r="O123" s="27">
        <v>5000000</v>
      </c>
      <c r="P123" s="27">
        <v>170510</v>
      </c>
      <c r="Q123" s="27">
        <v>4379472</v>
      </c>
      <c r="R123" s="27">
        <v>79901</v>
      </c>
      <c r="S123">
        <v>0</v>
      </c>
      <c r="T123">
        <v>0</v>
      </c>
      <c r="V123" s="27">
        <v>0</v>
      </c>
      <c r="W123" s="27">
        <v>0</v>
      </c>
      <c r="X123" s="27">
        <v>0</v>
      </c>
      <c r="AA123" s="23">
        <v>44253</v>
      </c>
      <c r="AB123">
        <v>1</v>
      </c>
      <c r="AC123" t="s">
        <v>57</v>
      </c>
      <c r="AD123">
        <v>1</v>
      </c>
      <c r="AE123">
        <v>30</v>
      </c>
      <c r="AF123" s="27">
        <v>0</v>
      </c>
      <c r="AM123">
        <v>1</v>
      </c>
      <c r="AN123">
        <v>1</v>
      </c>
      <c r="AQ123" s="27">
        <v>1874000</v>
      </c>
      <c r="AR123" t="s">
        <v>58</v>
      </c>
      <c r="AS123">
        <v>0</v>
      </c>
      <c r="AT123">
        <v>0</v>
      </c>
      <c r="AW123">
        <v>5</v>
      </c>
      <c r="BB123">
        <v>1</v>
      </c>
      <c r="BC123">
        <v>7</v>
      </c>
      <c r="BD123">
        <v>2</v>
      </c>
      <c r="BE123" s="3">
        <v>44286</v>
      </c>
      <c r="BF123" s="16" t="str">
        <f>VLOOKUP(C123,'Cta Contable'!A:E,5,FALSE)</f>
        <v>A</v>
      </c>
      <c r="BG123" s="16" t="str">
        <f>VLOOKUP(C123,'Cta Contable'!A:D,4,FALSE)</f>
        <v>Consumo</v>
      </c>
      <c r="BH123" t="str">
        <f>VLOOKUP(Q123,Lista!A:B,2,TRUE)</f>
        <v>2.500.001 - 5.000.000</v>
      </c>
      <c r="BI123" s="16" t="str">
        <f t="shared" si="4"/>
        <v>Al día</v>
      </c>
      <c r="BJ123" t="str">
        <f t="shared" si="3"/>
        <v>-</v>
      </c>
    </row>
    <row r="124" spans="1:62" x14ac:dyDescent="0.25">
      <c r="A124" t="s">
        <v>56</v>
      </c>
      <c r="B124" t="s">
        <v>171</v>
      </c>
      <c r="C124" s="17">
        <v>144205</v>
      </c>
      <c r="D124">
        <v>4</v>
      </c>
      <c r="E124">
        <v>20133</v>
      </c>
      <c r="F124" s="23">
        <v>43970</v>
      </c>
      <c r="G124" s="23">
        <v>45199</v>
      </c>
      <c r="H124">
        <v>0</v>
      </c>
      <c r="I124">
        <v>1</v>
      </c>
      <c r="J124">
        <v>11</v>
      </c>
      <c r="K124">
        <v>30</v>
      </c>
      <c r="L124">
        <v>2</v>
      </c>
      <c r="M124" s="25">
        <v>19.320074000000002</v>
      </c>
      <c r="N124" s="25">
        <v>21.126100000000001</v>
      </c>
      <c r="O124" s="27">
        <v>5000000</v>
      </c>
      <c r="P124" s="27">
        <v>170511</v>
      </c>
      <c r="Q124" s="27">
        <v>3923632</v>
      </c>
      <c r="R124" s="27">
        <v>8424</v>
      </c>
      <c r="S124">
        <v>0</v>
      </c>
      <c r="T124">
        <v>0</v>
      </c>
      <c r="V124" s="27">
        <v>0</v>
      </c>
      <c r="W124" s="27">
        <v>0</v>
      </c>
      <c r="X124" s="27">
        <v>0</v>
      </c>
      <c r="AA124" s="23">
        <v>44281</v>
      </c>
      <c r="AB124">
        <v>1</v>
      </c>
      <c r="AC124" t="s">
        <v>57</v>
      </c>
      <c r="AD124">
        <v>1</v>
      </c>
      <c r="AE124">
        <v>30</v>
      </c>
      <c r="AF124" s="27">
        <v>0</v>
      </c>
      <c r="AM124">
        <v>1</v>
      </c>
      <c r="AN124">
        <v>1</v>
      </c>
      <c r="AQ124" s="27">
        <v>1230874</v>
      </c>
      <c r="AR124" t="s">
        <v>58</v>
      </c>
      <c r="AS124">
        <v>0</v>
      </c>
      <c r="AT124">
        <v>0</v>
      </c>
      <c r="AW124">
        <v>5</v>
      </c>
      <c r="BB124">
        <v>1</v>
      </c>
      <c r="BC124">
        <v>7</v>
      </c>
      <c r="BD124">
        <v>2</v>
      </c>
      <c r="BE124" s="3">
        <v>44286</v>
      </c>
      <c r="BF124" s="16" t="str">
        <f>VLOOKUP(C124,'Cta Contable'!A:E,5,FALSE)</f>
        <v>A</v>
      </c>
      <c r="BG124" s="16" t="str">
        <f>VLOOKUP(C124,'Cta Contable'!A:D,4,FALSE)</f>
        <v>Consumo</v>
      </c>
      <c r="BH124" t="str">
        <f>VLOOKUP(Q124,Lista!A:B,2,TRUE)</f>
        <v>2.500.001 - 5.000.000</v>
      </c>
      <c r="BI124" s="16" t="str">
        <f t="shared" si="4"/>
        <v>Al día</v>
      </c>
      <c r="BJ124" t="str">
        <f t="shared" si="3"/>
        <v>-</v>
      </c>
    </row>
    <row r="125" spans="1:62" x14ac:dyDescent="0.25">
      <c r="A125" t="s">
        <v>56</v>
      </c>
      <c r="B125" t="s">
        <v>171</v>
      </c>
      <c r="C125" s="17">
        <v>144205</v>
      </c>
      <c r="D125">
        <v>4</v>
      </c>
      <c r="E125">
        <v>550003040</v>
      </c>
      <c r="F125" s="23">
        <v>43812</v>
      </c>
      <c r="G125" s="23">
        <v>44565</v>
      </c>
      <c r="H125">
        <v>0</v>
      </c>
      <c r="I125">
        <v>1</v>
      </c>
      <c r="J125">
        <v>14</v>
      </c>
      <c r="K125">
        <v>30</v>
      </c>
      <c r="L125">
        <v>2</v>
      </c>
      <c r="M125" s="25">
        <v>23.432207999999999</v>
      </c>
      <c r="N125" s="25">
        <v>26.12</v>
      </c>
      <c r="O125" s="27">
        <v>7000000</v>
      </c>
      <c r="P125" s="27">
        <v>369923</v>
      </c>
      <c r="Q125" s="27">
        <v>3134769</v>
      </c>
      <c r="R125" s="27">
        <v>8160</v>
      </c>
      <c r="S125">
        <v>0</v>
      </c>
      <c r="T125">
        <v>0</v>
      </c>
      <c r="V125" s="27">
        <v>0</v>
      </c>
      <c r="W125" s="27">
        <v>0</v>
      </c>
      <c r="X125" s="27">
        <v>0</v>
      </c>
      <c r="AA125" s="23">
        <v>44281</v>
      </c>
      <c r="AB125">
        <v>1</v>
      </c>
      <c r="AC125" t="s">
        <v>57</v>
      </c>
      <c r="AD125">
        <v>1</v>
      </c>
      <c r="AE125">
        <v>30</v>
      </c>
      <c r="AF125" s="27">
        <v>0</v>
      </c>
      <c r="AM125">
        <v>1</v>
      </c>
      <c r="AN125">
        <v>1</v>
      </c>
      <c r="AQ125" s="27">
        <v>983402</v>
      </c>
      <c r="AR125" t="s">
        <v>58</v>
      </c>
      <c r="AS125">
        <v>0</v>
      </c>
      <c r="AT125">
        <v>0</v>
      </c>
      <c r="AW125">
        <v>5</v>
      </c>
      <c r="BB125">
        <v>2</v>
      </c>
      <c r="BC125">
        <v>7</v>
      </c>
      <c r="BD125">
        <v>2</v>
      </c>
      <c r="BE125" s="3">
        <v>44286</v>
      </c>
      <c r="BF125" s="16" t="str">
        <f>VLOOKUP(C125,'Cta Contable'!A:E,5,FALSE)</f>
        <v>A</v>
      </c>
      <c r="BG125" s="16" t="str">
        <f>VLOOKUP(C125,'Cta Contable'!A:D,4,FALSE)</f>
        <v>Consumo</v>
      </c>
      <c r="BH125" t="str">
        <f>VLOOKUP(Q125,Lista!A:B,2,TRUE)</f>
        <v>2.500.001 - 5.000.000</v>
      </c>
      <c r="BI125" s="16" t="str">
        <f t="shared" si="4"/>
        <v>Al día</v>
      </c>
      <c r="BJ125" t="str">
        <f t="shared" si="3"/>
        <v>-</v>
      </c>
    </row>
    <row r="126" spans="1:62" x14ac:dyDescent="0.25">
      <c r="A126" t="s">
        <v>56</v>
      </c>
      <c r="B126" t="s">
        <v>171</v>
      </c>
      <c r="C126" s="17">
        <v>144205</v>
      </c>
      <c r="D126">
        <v>4</v>
      </c>
      <c r="E126">
        <v>550003190</v>
      </c>
      <c r="F126" s="23">
        <v>44256</v>
      </c>
      <c r="G126" s="23">
        <v>44930</v>
      </c>
      <c r="H126">
        <v>0</v>
      </c>
      <c r="I126">
        <v>1</v>
      </c>
      <c r="J126">
        <v>1</v>
      </c>
      <c r="K126">
        <v>30</v>
      </c>
      <c r="L126">
        <v>2</v>
      </c>
      <c r="M126" s="25">
        <v>23.02</v>
      </c>
      <c r="N126" s="25">
        <v>25.611024</v>
      </c>
      <c r="O126" s="27">
        <v>3500000</v>
      </c>
      <c r="P126" s="27">
        <v>196515</v>
      </c>
      <c r="Q126" s="27">
        <v>3352721</v>
      </c>
      <c r="R126" s="27">
        <v>8576</v>
      </c>
      <c r="S126">
        <v>0</v>
      </c>
      <c r="T126">
        <v>0</v>
      </c>
      <c r="V126" s="27">
        <v>0</v>
      </c>
      <c r="W126" s="27">
        <v>0</v>
      </c>
      <c r="X126" s="27">
        <v>0</v>
      </c>
      <c r="AA126" s="23">
        <v>44281</v>
      </c>
      <c r="AB126">
        <v>1</v>
      </c>
      <c r="AC126" t="s">
        <v>57</v>
      </c>
      <c r="AD126">
        <v>1</v>
      </c>
      <c r="AE126">
        <v>30</v>
      </c>
      <c r="AF126" s="27">
        <v>0</v>
      </c>
      <c r="AM126">
        <v>1</v>
      </c>
      <c r="AN126">
        <v>1</v>
      </c>
      <c r="AQ126" s="27">
        <v>1051775</v>
      </c>
      <c r="AR126" t="s">
        <v>58</v>
      </c>
      <c r="AS126">
        <v>0</v>
      </c>
      <c r="AT126">
        <v>0</v>
      </c>
      <c r="AW126">
        <v>5</v>
      </c>
      <c r="BB126">
        <v>2</v>
      </c>
      <c r="BC126">
        <v>7</v>
      </c>
      <c r="BD126">
        <v>2</v>
      </c>
      <c r="BE126" s="3">
        <v>44286</v>
      </c>
      <c r="BF126" s="16" t="str">
        <f>VLOOKUP(C126,'Cta Contable'!A:E,5,FALSE)</f>
        <v>A</v>
      </c>
      <c r="BG126" s="16" t="str">
        <f>VLOOKUP(C126,'Cta Contable'!A:D,4,FALSE)</f>
        <v>Consumo</v>
      </c>
      <c r="BH126" t="str">
        <f>VLOOKUP(Q126,Lista!A:B,2,TRUE)</f>
        <v>2.500.001 - 5.000.000</v>
      </c>
      <c r="BI126" s="16" t="str">
        <f t="shared" si="4"/>
        <v>Al día</v>
      </c>
      <c r="BJ126" t="str">
        <f t="shared" si="3"/>
        <v>-</v>
      </c>
    </row>
    <row r="127" spans="1:62" x14ac:dyDescent="0.25">
      <c r="A127" t="s">
        <v>56</v>
      </c>
      <c r="B127" t="s">
        <v>171</v>
      </c>
      <c r="C127" s="17">
        <v>144205</v>
      </c>
      <c r="D127">
        <v>4</v>
      </c>
      <c r="E127">
        <v>19383</v>
      </c>
      <c r="F127" s="23">
        <v>43755</v>
      </c>
      <c r="G127" s="23">
        <v>44503</v>
      </c>
      <c r="H127">
        <v>0</v>
      </c>
      <c r="I127">
        <v>1</v>
      </c>
      <c r="J127">
        <v>16</v>
      </c>
      <c r="K127">
        <v>30</v>
      </c>
      <c r="L127">
        <v>2</v>
      </c>
      <c r="M127" s="25">
        <v>20.93</v>
      </c>
      <c r="N127" s="25">
        <v>23.059239999999999</v>
      </c>
      <c r="O127" s="27">
        <v>3000000</v>
      </c>
      <c r="P127" s="27">
        <v>154054</v>
      </c>
      <c r="Q127" s="27">
        <v>1137661</v>
      </c>
      <c r="R127" s="27">
        <v>18508</v>
      </c>
      <c r="S127">
        <v>0</v>
      </c>
      <c r="T127">
        <v>0</v>
      </c>
      <c r="V127" s="27">
        <v>0</v>
      </c>
      <c r="W127" s="27">
        <v>0</v>
      </c>
      <c r="X127" s="27">
        <v>0</v>
      </c>
      <c r="AA127" s="23">
        <v>44257</v>
      </c>
      <c r="AB127">
        <v>1</v>
      </c>
      <c r="AC127" t="s">
        <v>57</v>
      </c>
      <c r="AD127">
        <v>1</v>
      </c>
      <c r="AE127">
        <v>30</v>
      </c>
      <c r="AF127" s="27">
        <v>0</v>
      </c>
      <c r="AM127">
        <v>1</v>
      </c>
      <c r="AN127">
        <v>1</v>
      </c>
      <c r="AQ127" s="27">
        <v>1043000</v>
      </c>
      <c r="AR127" t="s">
        <v>58</v>
      </c>
      <c r="AS127">
        <v>0</v>
      </c>
      <c r="AT127">
        <v>0</v>
      </c>
      <c r="AW127">
        <v>5</v>
      </c>
      <c r="BB127">
        <v>1</v>
      </c>
      <c r="BC127">
        <v>7</v>
      </c>
      <c r="BD127">
        <v>2</v>
      </c>
      <c r="BE127" s="3">
        <v>44286</v>
      </c>
      <c r="BF127" s="16" t="str">
        <f>VLOOKUP(C127,'Cta Contable'!A:E,5,FALSE)</f>
        <v>A</v>
      </c>
      <c r="BG127" s="16" t="str">
        <f>VLOOKUP(C127,'Cta Contable'!A:D,4,FALSE)</f>
        <v>Consumo</v>
      </c>
      <c r="BH127" t="str">
        <f>VLOOKUP(Q127,Lista!A:B,2,TRUE)</f>
        <v>1- 2.500.000</v>
      </c>
      <c r="BI127" s="16" t="str">
        <f t="shared" si="4"/>
        <v>Al día</v>
      </c>
      <c r="BJ127" t="str">
        <f t="shared" si="3"/>
        <v>-</v>
      </c>
    </row>
    <row r="128" spans="1:62" x14ac:dyDescent="0.25">
      <c r="A128" t="s">
        <v>56</v>
      </c>
      <c r="B128" t="s">
        <v>171</v>
      </c>
      <c r="C128" s="17">
        <v>144205</v>
      </c>
      <c r="D128">
        <v>4</v>
      </c>
      <c r="E128">
        <v>19587</v>
      </c>
      <c r="F128" s="23">
        <v>43796</v>
      </c>
      <c r="G128" s="23">
        <v>44910</v>
      </c>
      <c r="H128">
        <v>0</v>
      </c>
      <c r="I128">
        <v>1</v>
      </c>
      <c r="J128">
        <v>15</v>
      </c>
      <c r="K128">
        <v>30</v>
      </c>
      <c r="L128">
        <v>2</v>
      </c>
      <c r="M128" s="25">
        <v>20.88</v>
      </c>
      <c r="N128" s="25">
        <v>22.998778999999999</v>
      </c>
      <c r="O128" s="27">
        <v>6000000</v>
      </c>
      <c r="P128" s="27">
        <v>225681</v>
      </c>
      <c r="Q128" s="27">
        <v>3941591</v>
      </c>
      <c r="R128" s="27">
        <v>33549</v>
      </c>
      <c r="S128">
        <v>0</v>
      </c>
      <c r="T128">
        <v>0</v>
      </c>
      <c r="V128" s="27">
        <v>0</v>
      </c>
      <c r="W128" s="27">
        <v>0</v>
      </c>
      <c r="X128" s="27">
        <v>0</v>
      </c>
      <c r="AA128" s="23">
        <v>44271</v>
      </c>
      <c r="AB128">
        <v>1</v>
      </c>
      <c r="AC128" t="s">
        <v>57</v>
      </c>
      <c r="AD128">
        <v>1</v>
      </c>
      <c r="AE128">
        <v>30</v>
      </c>
      <c r="AF128" s="27">
        <v>0</v>
      </c>
      <c r="AM128">
        <v>1</v>
      </c>
      <c r="AN128">
        <v>1</v>
      </c>
      <c r="AQ128" s="27">
        <v>2264000</v>
      </c>
      <c r="AR128" t="s">
        <v>58</v>
      </c>
      <c r="AS128">
        <v>0</v>
      </c>
      <c r="AT128">
        <v>0</v>
      </c>
      <c r="AW128">
        <v>5</v>
      </c>
      <c r="BB128">
        <v>1</v>
      </c>
      <c r="BC128">
        <v>7</v>
      </c>
      <c r="BD128">
        <v>2</v>
      </c>
      <c r="BE128" s="3">
        <v>44286</v>
      </c>
      <c r="BF128" s="16" t="str">
        <f>VLOOKUP(C128,'Cta Contable'!A:E,5,FALSE)</f>
        <v>A</v>
      </c>
      <c r="BG128" s="16" t="str">
        <f>VLOOKUP(C128,'Cta Contable'!A:D,4,FALSE)</f>
        <v>Consumo</v>
      </c>
      <c r="BH128" t="str">
        <f>VLOOKUP(Q128,Lista!A:B,2,TRUE)</f>
        <v>2.500.001 - 5.000.000</v>
      </c>
      <c r="BI128" s="16" t="str">
        <f t="shared" si="4"/>
        <v>Al día</v>
      </c>
      <c r="BJ128" t="str">
        <f t="shared" si="3"/>
        <v>-</v>
      </c>
    </row>
    <row r="129" spans="1:62" x14ac:dyDescent="0.25">
      <c r="A129" t="s">
        <v>56</v>
      </c>
      <c r="B129" t="s">
        <v>171</v>
      </c>
      <c r="C129" s="17">
        <v>144205</v>
      </c>
      <c r="D129">
        <v>3</v>
      </c>
      <c r="E129">
        <v>20297</v>
      </c>
      <c r="F129" s="23">
        <v>44012</v>
      </c>
      <c r="G129" s="23">
        <v>44454</v>
      </c>
      <c r="H129">
        <v>0</v>
      </c>
      <c r="I129">
        <v>1</v>
      </c>
      <c r="J129">
        <v>8</v>
      </c>
      <c r="K129">
        <v>30</v>
      </c>
      <c r="L129">
        <v>2</v>
      </c>
      <c r="M129" s="25">
        <v>21.02</v>
      </c>
      <c r="N129" s="25">
        <v>23.168139</v>
      </c>
      <c r="O129" s="27">
        <v>1200000</v>
      </c>
      <c r="P129" s="27">
        <v>97398</v>
      </c>
      <c r="Q129" s="27">
        <v>542506</v>
      </c>
      <c r="R129" s="27">
        <v>8242</v>
      </c>
      <c r="S129">
        <v>0</v>
      </c>
      <c r="T129">
        <v>0</v>
      </c>
      <c r="V129" s="27">
        <v>0</v>
      </c>
      <c r="W129" s="27">
        <v>0</v>
      </c>
      <c r="X129" s="27">
        <v>0</v>
      </c>
      <c r="AA129" s="23">
        <v>44259</v>
      </c>
      <c r="AB129">
        <v>1</v>
      </c>
      <c r="AC129" t="s">
        <v>57</v>
      </c>
      <c r="AD129">
        <v>1</v>
      </c>
      <c r="AE129">
        <v>30</v>
      </c>
      <c r="AF129" s="27">
        <v>0</v>
      </c>
      <c r="AM129">
        <v>1</v>
      </c>
      <c r="AN129">
        <v>1</v>
      </c>
      <c r="AO129" s="40">
        <v>44012</v>
      </c>
      <c r="AP129" s="40" t="s">
        <v>59</v>
      </c>
      <c r="AQ129" s="27">
        <v>925000</v>
      </c>
      <c r="AR129" t="s">
        <v>58</v>
      </c>
      <c r="AS129">
        <v>1</v>
      </c>
      <c r="AT129">
        <v>0</v>
      </c>
      <c r="AW129">
        <v>5</v>
      </c>
      <c r="BB129">
        <v>1</v>
      </c>
      <c r="BC129">
        <v>7</v>
      </c>
      <c r="BD129">
        <v>2</v>
      </c>
      <c r="BE129" s="3">
        <v>44286</v>
      </c>
      <c r="BF129" s="16" t="str">
        <f>VLOOKUP(C129,'Cta Contable'!A:E,5,FALSE)</f>
        <v>A</v>
      </c>
      <c r="BG129" s="16" t="str">
        <f>VLOOKUP(C129,'Cta Contable'!A:D,4,FALSE)</f>
        <v>Consumo</v>
      </c>
      <c r="BH129" t="str">
        <f>VLOOKUP(Q129,Lista!A:B,2,TRUE)</f>
        <v>1- 2.500.000</v>
      </c>
      <c r="BI129" s="16" t="str">
        <f t="shared" si="4"/>
        <v>Al día</v>
      </c>
      <c r="BJ129" t="str">
        <f t="shared" si="3"/>
        <v>-</v>
      </c>
    </row>
    <row r="130" spans="1:62" x14ac:dyDescent="0.25">
      <c r="A130" t="s">
        <v>56</v>
      </c>
      <c r="B130" t="s">
        <v>171</v>
      </c>
      <c r="C130" s="17">
        <v>144205</v>
      </c>
      <c r="D130">
        <v>4</v>
      </c>
      <c r="E130">
        <v>20304</v>
      </c>
      <c r="F130" s="23">
        <v>44025</v>
      </c>
      <c r="G130" s="23">
        <v>44454</v>
      </c>
      <c r="H130">
        <v>0</v>
      </c>
      <c r="I130">
        <v>1</v>
      </c>
      <c r="J130">
        <v>8</v>
      </c>
      <c r="K130">
        <v>30</v>
      </c>
      <c r="L130">
        <v>2</v>
      </c>
      <c r="M130" s="25">
        <v>11.42</v>
      </c>
      <c r="N130" s="25">
        <v>12.037115999999999</v>
      </c>
      <c r="O130" s="27">
        <v>1200000</v>
      </c>
      <c r="P130" s="27">
        <v>91958</v>
      </c>
      <c r="Q130" s="27">
        <v>529338</v>
      </c>
      <c r="R130" s="27">
        <v>4704</v>
      </c>
      <c r="S130">
        <v>0</v>
      </c>
      <c r="T130">
        <v>0</v>
      </c>
      <c r="V130" s="27">
        <v>0</v>
      </c>
      <c r="W130" s="27">
        <v>0</v>
      </c>
      <c r="X130" s="27">
        <v>0</v>
      </c>
      <c r="AA130" s="23">
        <v>44257</v>
      </c>
      <c r="AB130">
        <v>1</v>
      </c>
      <c r="AC130" t="s">
        <v>57</v>
      </c>
      <c r="AD130">
        <v>1</v>
      </c>
      <c r="AE130">
        <v>30</v>
      </c>
      <c r="AF130" s="27">
        <v>0</v>
      </c>
      <c r="AM130">
        <v>1</v>
      </c>
      <c r="AN130">
        <v>1</v>
      </c>
      <c r="AQ130" s="27">
        <v>1491000</v>
      </c>
      <c r="AR130" t="s">
        <v>58</v>
      </c>
      <c r="AS130">
        <v>0</v>
      </c>
      <c r="AT130">
        <v>0</v>
      </c>
      <c r="AW130">
        <v>5</v>
      </c>
      <c r="BB130">
        <v>1</v>
      </c>
      <c r="BC130">
        <v>7</v>
      </c>
      <c r="BD130">
        <v>2</v>
      </c>
      <c r="BE130" s="3">
        <v>44286</v>
      </c>
      <c r="BF130" s="16" t="str">
        <f>VLOOKUP(C130,'Cta Contable'!A:E,5,FALSE)</f>
        <v>A</v>
      </c>
      <c r="BG130" s="16" t="str">
        <f>VLOOKUP(C130,'Cta Contable'!A:D,4,FALSE)</f>
        <v>Consumo</v>
      </c>
      <c r="BH130" t="str">
        <f>VLOOKUP(Q130,Lista!A:B,2,TRUE)</f>
        <v>1- 2.500.000</v>
      </c>
      <c r="BI130" s="16" t="str">
        <f t="shared" si="4"/>
        <v>Al día</v>
      </c>
      <c r="BJ130" t="str">
        <f t="shared" si="3"/>
        <v>-</v>
      </c>
    </row>
    <row r="131" spans="1:62" x14ac:dyDescent="0.25">
      <c r="A131" t="s">
        <v>56</v>
      </c>
      <c r="B131" t="s">
        <v>171</v>
      </c>
      <c r="C131" s="17">
        <v>144205</v>
      </c>
      <c r="D131">
        <v>4</v>
      </c>
      <c r="E131">
        <v>20582</v>
      </c>
      <c r="F131" s="23">
        <v>44089</v>
      </c>
      <c r="G131" s="23">
        <v>44392</v>
      </c>
      <c r="H131">
        <v>0</v>
      </c>
      <c r="I131">
        <v>1</v>
      </c>
      <c r="J131">
        <v>6</v>
      </c>
      <c r="K131">
        <v>30</v>
      </c>
      <c r="L131">
        <v>2</v>
      </c>
      <c r="M131" s="25">
        <v>11.42</v>
      </c>
      <c r="N131" s="25">
        <v>12.037115999999999</v>
      </c>
      <c r="O131" s="27">
        <v>1000000</v>
      </c>
      <c r="P131" s="27">
        <v>105309</v>
      </c>
      <c r="Q131" s="27">
        <v>407028</v>
      </c>
      <c r="R131" s="27">
        <v>2193</v>
      </c>
      <c r="S131">
        <v>0</v>
      </c>
      <c r="T131">
        <v>0</v>
      </c>
      <c r="V131" s="27">
        <v>0</v>
      </c>
      <c r="W131" s="27">
        <v>0</v>
      </c>
      <c r="X131" s="27">
        <v>0</v>
      </c>
      <c r="AA131" s="23">
        <v>44268</v>
      </c>
      <c r="AB131">
        <v>1</v>
      </c>
      <c r="AC131" t="s">
        <v>57</v>
      </c>
      <c r="AD131">
        <v>1</v>
      </c>
      <c r="AE131">
        <v>30</v>
      </c>
      <c r="AF131" s="27">
        <v>0</v>
      </c>
      <c r="AM131">
        <v>1</v>
      </c>
      <c r="AN131">
        <v>1</v>
      </c>
      <c r="AQ131" s="27">
        <v>1884000</v>
      </c>
      <c r="AR131" t="s">
        <v>58</v>
      </c>
      <c r="AS131">
        <v>0</v>
      </c>
      <c r="AT131">
        <v>0</v>
      </c>
      <c r="AW131">
        <v>5</v>
      </c>
      <c r="BB131">
        <v>1</v>
      </c>
      <c r="BC131">
        <v>7</v>
      </c>
      <c r="BD131">
        <v>2</v>
      </c>
      <c r="BE131" s="3">
        <v>44286</v>
      </c>
      <c r="BF131" s="16" t="str">
        <f>VLOOKUP(C131,'Cta Contable'!A:E,5,FALSE)</f>
        <v>A</v>
      </c>
      <c r="BG131" s="16" t="str">
        <f>VLOOKUP(C131,'Cta Contable'!A:D,4,FALSE)</f>
        <v>Consumo</v>
      </c>
      <c r="BH131" t="str">
        <f>VLOOKUP(Q131,Lista!A:B,2,TRUE)</f>
        <v>1- 2.500.000</v>
      </c>
      <c r="BI131" s="16" t="str">
        <f t="shared" si="4"/>
        <v>Al día</v>
      </c>
      <c r="BJ131" t="str">
        <f t="shared" ref="BJ131:BJ194" si="5">IF(AND(AO131&lt;&gt;"",AP131&lt;&gt;"A"),"Reestructurado","-")</f>
        <v>-</v>
      </c>
    </row>
    <row r="132" spans="1:62" x14ac:dyDescent="0.25">
      <c r="A132" t="s">
        <v>56</v>
      </c>
      <c r="B132" t="s">
        <v>171</v>
      </c>
      <c r="C132" s="17">
        <v>144205</v>
      </c>
      <c r="D132">
        <v>4</v>
      </c>
      <c r="E132">
        <v>550003077</v>
      </c>
      <c r="F132" s="23">
        <v>44013</v>
      </c>
      <c r="G132" s="23">
        <v>44578</v>
      </c>
      <c r="H132">
        <v>0</v>
      </c>
      <c r="I132">
        <v>1</v>
      </c>
      <c r="J132">
        <v>9</v>
      </c>
      <c r="K132">
        <v>30</v>
      </c>
      <c r="L132">
        <v>2</v>
      </c>
      <c r="M132" s="25">
        <v>23.432207999999999</v>
      </c>
      <c r="N132" s="25">
        <v>26.12</v>
      </c>
      <c r="O132" s="27">
        <v>2971580</v>
      </c>
      <c r="P132" s="27">
        <v>198312</v>
      </c>
      <c r="Q132" s="27">
        <v>1579518</v>
      </c>
      <c r="R132" s="27">
        <v>13364</v>
      </c>
      <c r="S132">
        <v>0</v>
      </c>
      <c r="T132">
        <v>0</v>
      </c>
      <c r="V132" s="27">
        <v>0</v>
      </c>
      <c r="W132" s="27">
        <v>0</v>
      </c>
      <c r="X132" s="27">
        <v>0</v>
      </c>
      <c r="AA132" s="23">
        <v>44272</v>
      </c>
      <c r="AB132">
        <v>1</v>
      </c>
      <c r="AC132" t="s">
        <v>57</v>
      </c>
      <c r="AD132">
        <v>1</v>
      </c>
      <c r="AE132">
        <v>30</v>
      </c>
      <c r="AF132" s="27">
        <v>0</v>
      </c>
      <c r="AM132">
        <v>1</v>
      </c>
      <c r="AN132">
        <v>1</v>
      </c>
      <c r="AQ132" s="27">
        <v>1764000</v>
      </c>
      <c r="AR132" t="s">
        <v>58</v>
      </c>
      <c r="AS132">
        <v>0</v>
      </c>
      <c r="AT132">
        <v>0</v>
      </c>
      <c r="AW132">
        <v>1</v>
      </c>
      <c r="AX132">
        <v>2</v>
      </c>
      <c r="AY132">
        <v>44013</v>
      </c>
      <c r="AZ132" t="s">
        <v>59</v>
      </c>
      <c r="BB132">
        <v>2</v>
      </c>
      <c r="BC132">
        <v>7</v>
      </c>
      <c r="BD132">
        <v>2</v>
      </c>
      <c r="BE132" s="3">
        <v>44286</v>
      </c>
      <c r="BF132" s="16" t="str">
        <f>VLOOKUP(C132,'Cta Contable'!A:E,5,FALSE)</f>
        <v>A</v>
      </c>
      <c r="BG132" s="16" t="str">
        <f>VLOOKUP(C132,'Cta Contable'!A:D,4,FALSE)</f>
        <v>Consumo</v>
      </c>
      <c r="BH132" t="str">
        <f>VLOOKUP(Q132,Lista!A:B,2,TRUE)</f>
        <v>1- 2.500.000</v>
      </c>
      <c r="BI132" s="16" t="str">
        <f t="shared" ref="BI132:BI195" si="6">IF(BF132&lt;&gt;"A","Mora","Al día")</f>
        <v>Al día</v>
      </c>
      <c r="BJ132" t="str">
        <f t="shared" si="5"/>
        <v>-</v>
      </c>
    </row>
    <row r="133" spans="1:62" x14ac:dyDescent="0.25">
      <c r="A133" t="s">
        <v>56</v>
      </c>
      <c r="B133" t="s">
        <v>171</v>
      </c>
      <c r="C133" s="17">
        <v>144205</v>
      </c>
      <c r="D133">
        <v>4</v>
      </c>
      <c r="E133">
        <v>18541</v>
      </c>
      <c r="F133" s="23">
        <v>44013</v>
      </c>
      <c r="G133" s="23">
        <v>45047</v>
      </c>
      <c r="H133">
        <v>0</v>
      </c>
      <c r="I133">
        <v>1</v>
      </c>
      <c r="J133">
        <v>8</v>
      </c>
      <c r="K133">
        <v>30</v>
      </c>
      <c r="L133">
        <v>2</v>
      </c>
      <c r="M133" s="25">
        <v>21.08</v>
      </c>
      <c r="N133" s="25">
        <v>23.240787000000001</v>
      </c>
      <c r="O133" s="27">
        <v>13159867</v>
      </c>
      <c r="P133" s="27">
        <v>517372</v>
      </c>
      <c r="Q133" s="27">
        <v>10722737</v>
      </c>
      <c r="R133" s="27">
        <v>182091</v>
      </c>
      <c r="S133">
        <v>0</v>
      </c>
      <c r="T133">
        <v>0</v>
      </c>
      <c r="V133" s="27">
        <v>0</v>
      </c>
      <c r="W133" s="27">
        <v>0</v>
      </c>
      <c r="X133" s="27">
        <v>0</v>
      </c>
      <c r="AA133" s="23">
        <v>44256</v>
      </c>
      <c r="AB133">
        <v>1</v>
      </c>
      <c r="AC133" t="s">
        <v>57</v>
      </c>
      <c r="AD133">
        <v>1</v>
      </c>
      <c r="AE133">
        <v>30</v>
      </c>
      <c r="AF133" s="27">
        <v>0</v>
      </c>
      <c r="AM133">
        <v>1</v>
      </c>
      <c r="AN133">
        <v>1</v>
      </c>
      <c r="AQ133" s="27">
        <v>1164000</v>
      </c>
      <c r="AR133" t="s">
        <v>58</v>
      </c>
      <c r="AS133">
        <v>0</v>
      </c>
      <c r="AT133">
        <v>0</v>
      </c>
      <c r="AW133">
        <v>1</v>
      </c>
      <c r="AX133">
        <v>2</v>
      </c>
      <c r="AY133">
        <v>44013</v>
      </c>
      <c r="AZ133" t="s">
        <v>59</v>
      </c>
      <c r="BB133">
        <v>1</v>
      </c>
      <c r="BC133">
        <v>7</v>
      </c>
      <c r="BD133">
        <v>2</v>
      </c>
      <c r="BE133" s="3">
        <v>44286</v>
      </c>
      <c r="BF133" s="16" t="str">
        <f>VLOOKUP(C133,'Cta Contable'!A:E,5,FALSE)</f>
        <v>A</v>
      </c>
      <c r="BG133" s="16" t="str">
        <f>VLOOKUP(C133,'Cta Contable'!A:D,4,FALSE)</f>
        <v>Consumo</v>
      </c>
      <c r="BH133" t="str">
        <f>VLOOKUP(Q133,Lista!A:B,2,TRUE)</f>
        <v>10.000.001 - 15.000.000</v>
      </c>
      <c r="BI133" s="16" t="str">
        <f t="shared" si="6"/>
        <v>Al día</v>
      </c>
      <c r="BJ133" t="str">
        <f t="shared" si="5"/>
        <v>-</v>
      </c>
    </row>
    <row r="134" spans="1:62" x14ac:dyDescent="0.25">
      <c r="A134" t="s">
        <v>56</v>
      </c>
      <c r="B134" t="s">
        <v>171</v>
      </c>
      <c r="C134" s="17">
        <v>144205</v>
      </c>
      <c r="D134">
        <v>4</v>
      </c>
      <c r="E134">
        <v>20830</v>
      </c>
      <c r="F134" s="23">
        <v>44133</v>
      </c>
      <c r="G134" s="23">
        <v>45260</v>
      </c>
      <c r="H134">
        <v>0</v>
      </c>
      <c r="I134">
        <v>1</v>
      </c>
      <c r="J134">
        <v>5</v>
      </c>
      <c r="K134">
        <v>30</v>
      </c>
      <c r="L134">
        <v>2</v>
      </c>
      <c r="M134" s="25">
        <v>21.02</v>
      </c>
      <c r="N134" s="25">
        <v>23.168139</v>
      </c>
      <c r="O134" s="27">
        <v>9000000</v>
      </c>
      <c r="P134" s="27">
        <v>332576</v>
      </c>
      <c r="Q134" s="27">
        <v>7996433</v>
      </c>
      <c r="R134" s="27">
        <v>4669</v>
      </c>
      <c r="S134">
        <v>0</v>
      </c>
      <c r="T134">
        <v>0</v>
      </c>
      <c r="V134" s="27">
        <v>0</v>
      </c>
      <c r="W134" s="27">
        <v>0</v>
      </c>
      <c r="X134" s="27">
        <v>0</v>
      </c>
      <c r="AA134" s="23">
        <v>44284</v>
      </c>
      <c r="AB134">
        <v>1</v>
      </c>
      <c r="AC134" t="s">
        <v>57</v>
      </c>
      <c r="AD134">
        <v>1</v>
      </c>
      <c r="AE134">
        <v>30</v>
      </c>
      <c r="AF134" s="27">
        <v>0</v>
      </c>
      <c r="AM134">
        <v>1</v>
      </c>
      <c r="AN134">
        <v>1</v>
      </c>
      <c r="AQ134" s="27">
        <v>1667500</v>
      </c>
      <c r="AR134" t="s">
        <v>58</v>
      </c>
      <c r="AS134">
        <v>0</v>
      </c>
      <c r="AT134">
        <v>0</v>
      </c>
      <c r="AW134">
        <v>5</v>
      </c>
      <c r="BB134">
        <v>1</v>
      </c>
      <c r="BC134">
        <v>7</v>
      </c>
      <c r="BD134">
        <v>2</v>
      </c>
      <c r="BE134" s="3">
        <v>44286</v>
      </c>
      <c r="BF134" s="16" t="str">
        <f>VLOOKUP(C134,'Cta Contable'!A:E,5,FALSE)</f>
        <v>A</v>
      </c>
      <c r="BG134" s="16" t="str">
        <f>VLOOKUP(C134,'Cta Contable'!A:D,4,FALSE)</f>
        <v>Consumo</v>
      </c>
      <c r="BH134" t="str">
        <f>VLOOKUP(Q134,Lista!A:B,2,TRUE)</f>
        <v>5.000.001 - 10.000.000</v>
      </c>
      <c r="BI134" s="16" t="str">
        <f t="shared" si="6"/>
        <v>Al día</v>
      </c>
      <c r="BJ134" t="str">
        <f t="shared" si="5"/>
        <v>-</v>
      </c>
    </row>
    <row r="135" spans="1:62" x14ac:dyDescent="0.25">
      <c r="A135" t="s">
        <v>56</v>
      </c>
      <c r="B135" t="s">
        <v>171</v>
      </c>
      <c r="C135" s="17">
        <v>144205</v>
      </c>
      <c r="D135">
        <v>4</v>
      </c>
      <c r="E135">
        <v>19550</v>
      </c>
      <c r="F135" s="23">
        <v>43794</v>
      </c>
      <c r="G135" s="23">
        <v>44545</v>
      </c>
      <c r="H135">
        <v>0</v>
      </c>
      <c r="I135">
        <v>1</v>
      </c>
      <c r="J135">
        <v>15</v>
      </c>
      <c r="K135">
        <v>30</v>
      </c>
      <c r="L135">
        <v>2</v>
      </c>
      <c r="M135" s="25">
        <v>13.28</v>
      </c>
      <c r="N135" s="25">
        <v>14.118883</v>
      </c>
      <c r="O135" s="27">
        <v>5600000</v>
      </c>
      <c r="P135" s="27">
        <v>266971</v>
      </c>
      <c r="Q135" s="27">
        <v>2273983</v>
      </c>
      <c r="R135" s="27">
        <v>12585</v>
      </c>
      <c r="S135">
        <v>0</v>
      </c>
      <c r="T135">
        <v>0</v>
      </c>
      <c r="V135" s="27">
        <v>0</v>
      </c>
      <c r="W135" s="27">
        <v>0</v>
      </c>
      <c r="X135" s="27">
        <v>0</v>
      </c>
      <c r="AA135" s="23">
        <v>44270</v>
      </c>
      <c r="AB135">
        <v>1</v>
      </c>
      <c r="AC135" t="s">
        <v>57</v>
      </c>
      <c r="AD135">
        <v>1</v>
      </c>
      <c r="AE135">
        <v>30</v>
      </c>
      <c r="AF135" s="27">
        <v>0</v>
      </c>
      <c r="AM135">
        <v>1</v>
      </c>
      <c r="AN135">
        <v>1</v>
      </c>
      <c r="AQ135" s="27">
        <v>2421500</v>
      </c>
      <c r="AR135" t="s">
        <v>58</v>
      </c>
      <c r="AS135">
        <v>0</v>
      </c>
      <c r="AT135">
        <v>0</v>
      </c>
      <c r="AW135">
        <v>5</v>
      </c>
      <c r="BB135">
        <v>1</v>
      </c>
      <c r="BC135">
        <v>7</v>
      </c>
      <c r="BD135">
        <v>2</v>
      </c>
      <c r="BE135" s="3">
        <v>44286</v>
      </c>
      <c r="BF135" s="16" t="str">
        <f>VLOOKUP(C135,'Cta Contable'!A:E,5,FALSE)</f>
        <v>A</v>
      </c>
      <c r="BG135" s="16" t="str">
        <f>VLOOKUP(C135,'Cta Contable'!A:D,4,FALSE)</f>
        <v>Consumo</v>
      </c>
      <c r="BH135" t="str">
        <f>VLOOKUP(Q135,Lista!A:B,2,TRUE)</f>
        <v>1- 2.500.000</v>
      </c>
      <c r="BI135" s="16" t="str">
        <f t="shared" si="6"/>
        <v>Al día</v>
      </c>
      <c r="BJ135" t="str">
        <f t="shared" si="5"/>
        <v>-</v>
      </c>
    </row>
    <row r="136" spans="1:62" x14ac:dyDescent="0.25">
      <c r="A136" t="s">
        <v>56</v>
      </c>
      <c r="B136" t="s">
        <v>171</v>
      </c>
      <c r="C136" s="17">
        <v>144205</v>
      </c>
      <c r="D136">
        <v>4</v>
      </c>
      <c r="E136">
        <v>20020</v>
      </c>
      <c r="F136" s="23">
        <v>43895</v>
      </c>
      <c r="G136" s="23">
        <v>44612</v>
      </c>
      <c r="H136">
        <v>0</v>
      </c>
      <c r="I136">
        <v>1</v>
      </c>
      <c r="J136">
        <v>12</v>
      </c>
      <c r="K136">
        <v>30</v>
      </c>
      <c r="L136">
        <v>2</v>
      </c>
      <c r="M136" s="25">
        <v>20.92</v>
      </c>
      <c r="N136" s="25">
        <v>23.047146000000001</v>
      </c>
      <c r="O136" s="27">
        <v>4000000</v>
      </c>
      <c r="P136" s="27">
        <v>212595</v>
      </c>
      <c r="Q136" s="27">
        <v>2103352</v>
      </c>
      <c r="R136" s="27">
        <v>8554</v>
      </c>
      <c r="S136">
        <v>0</v>
      </c>
      <c r="T136">
        <v>0</v>
      </c>
      <c r="V136" s="27">
        <v>0</v>
      </c>
      <c r="W136" s="27">
        <v>0</v>
      </c>
      <c r="X136" s="27">
        <v>0</v>
      </c>
      <c r="AA136" s="23">
        <v>44278</v>
      </c>
      <c r="AB136">
        <v>1</v>
      </c>
      <c r="AC136" t="s">
        <v>57</v>
      </c>
      <c r="AD136">
        <v>1</v>
      </c>
      <c r="AE136">
        <v>30</v>
      </c>
      <c r="AF136" s="27">
        <v>0</v>
      </c>
      <c r="AM136">
        <v>1</v>
      </c>
      <c r="AN136">
        <v>1</v>
      </c>
      <c r="AQ136" s="27">
        <v>630000</v>
      </c>
      <c r="AR136" t="s">
        <v>58</v>
      </c>
      <c r="AS136">
        <v>0</v>
      </c>
      <c r="AT136">
        <v>0</v>
      </c>
      <c r="AW136">
        <v>5</v>
      </c>
      <c r="BB136">
        <v>1</v>
      </c>
      <c r="BC136">
        <v>7</v>
      </c>
      <c r="BD136">
        <v>2</v>
      </c>
      <c r="BE136" s="3">
        <v>44286</v>
      </c>
      <c r="BF136" s="16" t="str">
        <f>VLOOKUP(C136,'Cta Contable'!A:E,5,FALSE)</f>
        <v>A</v>
      </c>
      <c r="BG136" s="16" t="str">
        <f>VLOOKUP(C136,'Cta Contable'!A:D,4,FALSE)</f>
        <v>Consumo</v>
      </c>
      <c r="BH136" t="str">
        <f>VLOOKUP(Q136,Lista!A:B,2,TRUE)</f>
        <v>1- 2.500.000</v>
      </c>
      <c r="BI136" s="16" t="str">
        <f t="shared" si="6"/>
        <v>Al día</v>
      </c>
      <c r="BJ136" t="str">
        <f t="shared" si="5"/>
        <v>-</v>
      </c>
    </row>
    <row r="137" spans="1:62" x14ac:dyDescent="0.25">
      <c r="A137" t="s">
        <v>56</v>
      </c>
      <c r="B137" t="s">
        <v>171</v>
      </c>
      <c r="C137" s="17">
        <v>144205</v>
      </c>
      <c r="D137">
        <v>4</v>
      </c>
      <c r="E137">
        <v>19528</v>
      </c>
      <c r="F137" s="23">
        <v>44013</v>
      </c>
      <c r="G137" s="23">
        <v>44783</v>
      </c>
      <c r="H137">
        <v>0</v>
      </c>
      <c r="I137">
        <v>1</v>
      </c>
      <c r="J137">
        <v>8</v>
      </c>
      <c r="K137">
        <v>30</v>
      </c>
      <c r="L137">
        <v>2</v>
      </c>
      <c r="M137" s="25">
        <v>20.88</v>
      </c>
      <c r="N137" s="25">
        <v>22.998778999999999</v>
      </c>
      <c r="O137" s="27">
        <v>6401246</v>
      </c>
      <c r="P137" s="27">
        <v>317952</v>
      </c>
      <c r="Q137" s="27">
        <v>4644463</v>
      </c>
      <c r="R137" s="27">
        <v>53351</v>
      </c>
      <c r="S137">
        <v>0</v>
      </c>
      <c r="T137">
        <v>0</v>
      </c>
      <c r="V137" s="27">
        <v>0</v>
      </c>
      <c r="W137" s="27">
        <v>0</v>
      </c>
      <c r="X137" s="27">
        <v>0</v>
      </c>
      <c r="AA137" s="23">
        <v>44266</v>
      </c>
      <c r="AB137">
        <v>1</v>
      </c>
      <c r="AC137" t="s">
        <v>57</v>
      </c>
      <c r="AD137">
        <v>1</v>
      </c>
      <c r="AE137">
        <v>30</v>
      </c>
      <c r="AF137" s="27">
        <v>0</v>
      </c>
      <c r="AM137">
        <v>1</v>
      </c>
      <c r="AN137">
        <v>1</v>
      </c>
      <c r="AQ137" s="27">
        <v>1208000</v>
      </c>
      <c r="AR137" t="s">
        <v>58</v>
      </c>
      <c r="AS137">
        <v>0</v>
      </c>
      <c r="AT137">
        <v>0</v>
      </c>
      <c r="AW137">
        <v>1</v>
      </c>
      <c r="AX137">
        <v>2</v>
      </c>
      <c r="AY137">
        <v>44013</v>
      </c>
      <c r="AZ137" t="s">
        <v>59</v>
      </c>
      <c r="BB137">
        <v>1</v>
      </c>
      <c r="BC137">
        <v>7</v>
      </c>
      <c r="BD137">
        <v>2</v>
      </c>
      <c r="BE137" s="3">
        <v>44286</v>
      </c>
      <c r="BF137" s="16" t="str">
        <f>VLOOKUP(C137,'Cta Contable'!A:E,5,FALSE)</f>
        <v>A</v>
      </c>
      <c r="BG137" s="16" t="str">
        <f>VLOOKUP(C137,'Cta Contable'!A:D,4,FALSE)</f>
        <v>Consumo</v>
      </c>
      <c r="BH137" t="str">
        <f>VLOOKUP(Q137,Lista!A:B,2,TRUE)</f>
        <v>2.500.001 - 5.000.000</v>
      </c>
      <c r="BI137" s="16" t="str">
        <f t="shared" si="6"/>
        <v>Al día</v>
      </c>
      <c r="BJ137" t="str">
        <f t="shared" si="5"/>
        <v>-</v>
      </c>
    </row>
    <row r="138" spans="1:62" x14ac:dyDescent="0.25">
      <c r="A138" t="s">
        <v>56</v>
      </c>
      <c r="B138" t="s">
        <v>171</v>
      </c>
      <c r="C138" s="17">
        <v>144205</v>
      </c>
      <c r="D138">
        <v>4</v>
      </c>
      <c r="E138">
        <v>20628</v>
      </c>
      <c r="F138" s="23">
        <v>44098</v>
      </c>
      <c r="G138" s="23">
        <v>45033</v>
      </c>
      <c r="H138">
        <v>13</v>
      </c>
      <c r="I138">
        <v>1</v>
      </c>
      <c r="J138">
        <v>4</v>
      </c>
      <c r="K138">
        <v>30</v>
      </c>
      <c r="L138">
        <v>2</v>
      </c>
      <c r="M138" s="25">
        <v>21.02</v>
      </c>
      <c r="N138" s="25">
        <v>23.168139</v>
      </c>
      <c r="O138" s="27">
        <v>4000000</v>
      </c>
      <c r="P138" s="27">
        <v>172559</v>
      </c>
      <c r="Q138" s="27">
        <v>3579133</v>
      </c>
      <c r="R138" s="27">
        <v>86221</v>
      </c>
      <c r="S138">
        <v>0</v>
      </c>
      <c r="T138">
        <v>0</v>
      </c>
      <c r="V138" s="27">
        <v>0</v>
      </c>
      <c r="W138" s="27">
        <v>0</v>
      </c>
      <c r="X138" s="27">
        <v>0</v>
      </c>
      <c r="AA138" s="23">
        <v>44260</v>
      </c>
      <c r="AB138">
        <v>1</v>
      </c>
      <c r="AC138" t="s">
        <v>57</v>
      </c>
      <c r="AD138">
        <v>1</v>
      </c>
      <c r="AE138">
        <v>30</v>
      </c>
      <c r="AF138" s="27">
        <v>109869</v>
      </c>
      <c r="AM138">
        <v>1</v>
      </c>
      <c r="AN138">
        <v>1</v>
      </c>
      <c r="AQ138" s="27">
        <v>1108000</v>
      </c>
      <c r="AR138" t="s">
        <v>58</v>
      </c>
      <c r="AS138">
        <v>0</v>
      </c>
      <c r="AT138">
        <v>0</v>
      </c>
      <c r="AW138">
        <v>5</v>
      </c>
      <c r="BB138">
        <v>1</v>
      </c>
      <c r="BC138">
        <v>7</v>
      </c>
      <c r="BD138">
        <v>2</v>
      </c>
      <c r="BE138" s="3">
        <v>44286</v>
      </c>
      <c r="BF138" s="16" t="str">
        <f>VLOOKUP(C138,'Cta Contable'!A:E,5,FALSE)</f>
        <v>A</v>
      </c>
      <c r="BG138" s="16" t="str">
        <f>VLOOKUP(C138,'Cta Contable'!A:D,4,FALSE)</f>
        <v>Consumo</v>
      </c>
      <c r="BH138" t="str">
        <f>VLOOKUP(Q138,Lista!A:B,2,TRUE)</f>
        <v>2.500.001 - 5.000.000</v>
      </c>
      <c r="BI138" s="16" t="str">
        <f t="shared" si="6"/>
        <v>Al día</v>
      </c>
      <c r="BJ138" t="str">
        <f t="shared" si="5"/>
        <v>-</v>
      </c>
    </row>
    <row r="139" spans="1:62" x14ac:dyDescent="0.25">
      <c r="A139" t="s">
        <v>56</v>
      </c>
      <c r="B139" t="s">
        <v>171</v>
      </c>
      <c r="C139" s="17">
        <v>144205</v>
      </c>
      <c r="D139">
        <v>4</v>
      </c>
      <c r="E139">
        <v>19329</v>
      </c>
      <c r="F139" s="23">
        <v>44013</v>
      </c>
      <c r="G139" s="23">
        <v>45337</v>
      </c>
      <c r="H139">
        <v>15</v>
      </c>
      <c r="I139">
        <v>1</v>
      </c>
      <c r="J139">
        <v>7</v>
      </c>
      <c r="K139">
        <v>30</v>
      </c>
      <c r="L139">
        <v>2</v>
      </c>
      <c r="M139" s="25">
        <v>17.34</v>
      </c>
      <c r="N139" s="25">
        <v>18.786684000000001</v>
      </c>
      <c r="O139" s="27">
        <v>25898770</v>
      </c>
      <c r="P139" s="27">
        <v>812875</v>
      </c>
      <c r="Q139" s="27">
        <v>22691948</v>
      </c>
      <c r="R139" s="27">
        <v>389614</v>
      </c>
      <c r="S139">
        <v>0</v>
      </c>
      <c r="T139">
        <v>0</v>
      </c>
      <c r="V139" s="27">
        <v>0</v>
      </c>
      <c r="W139" s="27">
        <v>0</v>
      </c>
      <c r="X139" s="27">
        <v>0</v>
      </c>
      <c r="AA139" s="23">
        <v>44286</v>
      </c>
      <c r="AB139">
        <v>1</v>
      </c>
      <c r="AC139" t="s">
        <v>57</v>
      </c>
      <c r="AD139">
        <v>1</v>
      </c>
      <c r="AE139">
        <v>30</v>
      </c>
      <c r="AF139" s="27">
        <v>484971</v>
      </c>
      <c r="AM139">
        <v>1</v>
      </c>
      <c r="AN139">
        <v>1</v>
      </c>
      <c r="AQ139" s="27">
        <v>3061438</v>
      </c>
      <c r="AR139" t="s">
        <v>58</v>
      </c>
      <c r="AS139">
        <v>0</v>
      </c>
      <c r="AT139">
        <v>0</v>
      </c>
      <c r="AW139">
        <v>1</v>
      </c>
      <c r="AX139">
        <v>2</v>
      </c>
      <c r="AY139">
        <v>44013</v>
      </c>
      <c r="AZ139" t="s">
        <v>59</v>
      </c>
      <c r="BB139">
        <v>1</v>
      </c>
      <c r="BC139">
        <v>7</v>
      </c>
      <c r="BD139">
        <v>2</v>
      </c>
      <c r="BE139" s="3">
        <v>44286</v>
      </c>
      <c r="BF139" s="16" t="str">
        <f>VLOOKUP(C139,'Cta Contable'!A:E,5,FALSE)</f>
        <v>A</v>
      </c>
      <c r="BG139" s="16" t="str">
        <f>VLOOKUP(C139,'Cta Contable'!A:D,4,FALSE)</f>
        <v>Consumo</v>
      </c>
      <c r="BH139" t="str">
        <f>VLOOKUP(Q139,Lista!A:B,2,TRUE)</f>
        <v>20.000.001 - 63.000.000</v>
      </c>
      <c r="BI139" s="16" t="str">
        <f t="shared" si="6"/>
        <v>Al día</v>
      </c>
      <c r="BJ139" t="str">
        <f t="shared" si="5"/>
        <v>-</v>
      </c>
    </row>
    <row r="140" spans="1:62" x14ac:dyDescent="0.25">
      <c r="A140" t="s">
        <v>56</v>
      </c>
      <c r="B140" t="s">
        <v>171</v>
      </c>
      <c r="C140" s="17">
        <v>144205</v>
      </c>
      <c r="D140">
        <v>4</v>
      </c>
      <c r="E140">
        <v>19726</v>
      </c>
      <c r="F140" s="23">
        <v>43829</v>
      </c>
      <c r="G140" s="23">
        <v>45000</v>
      </c>
      <c r="H140">
        <v>0</v>
      </c>
      <c r="I140">
        <v>1</v>
      </c>
      <c r="J140">
        <v>14</v>
      </c>
      <c r="K140">
        <v>30</v>
      </c>
      <c r="L140">
        <v>2</v>
      </c>
      <c r="M140" s="25">
        <v>20.95</v>
      </c>
      <c r="N140" s="25">
        <v>23.083431999999998</v>
      </c>
      <c r="O140" s="27">
        <v>11000000</v>
      </c>
      <c r="P140" s="27">
        <v>398464</v>
      </c>
      <c r="Q140" s="27">
        <v>7758103</v>
      </c>
      <c r="R140" s="27">
        <v>67542</v>
      </c>
      <c r="S140">
        <v>0</v>
      </c>
      <c r="T140">
        <v>0</v>
      </c>
      <c r="V140" s="27">
        <v>0</v>
      </c>
      <c r="W140" s="27">
        <v>0</v>
      </c>
      <c r="X140" s="27">
        <v>0</v>
      </c>
      <c r="AA140" s="23">
        <v>44278</v>
      </c>
      <c r="AB140">
        <v>1</v>
      </c>
      <c r="AC140" t="s">
        <v>57</v>
      </c>
      <c r="AD140">
        <v>1</v>
      </c>
      <c r="AE140">
        <v>30</v>
      </c>
      <c r="AF140" s="27">
        <v>0</v>
      </c>
      <c r="AM140">
        <v>1</v>
      </c>
      <c r="AN140">
        <v>1</v>
      </c>
      <c r="AQ140" s="27">
        <v>741000</v>
      </c>
      <c r="AR140" t="s">
        <v>58</v>
      </c>
      <c r="AS140">
        <v>0</v>
      </c>
      <c r="AT140">
        <v>0</v>
      </c>
      <c r="AW140">
        <v>5</v>
      </c>
      <c r="BB140">
        <v>1</v>
      </c>
      <c r="BC140">
        <v>7</v>
      </c>
      <c r="BD140">
        <v>2</v>
      </c>
      <c r="BE140" s="3">
        <v>44286</v>
      </c>
      <c r="BF140" s="16" t="str">
        <f>VLOOKUP(C140,'Cta Contable'!A:E,5,FALSE)</f>
        <v>A</v>
      </c>
      <c r="BG140" s="16" t="str">
        <f>VLOOKUP(C140,'Cta Contable'!A:D,4,FALSE)</f>
        <v>Consumo</v>
      </c>
      <c r="BH140" t="str">
        <f>VLOOKUP(Q140,Lista!A:B,2,TRUE)</f>
        <v>5.000.001 - 10.000.000</v>
      </c>
      <c r="BI140" s="16" t="str">
        <f t="shared" si="6"/>
        <v>Al día</v>
      </c>
      <c r="BJ140" t="str">
        <f t="shared" si="5"/>
        <v>-</v>
      </c>
    </row>
    <row r="141" spans="1:62" x14ac:dyDescent="0.25">
      <c r="A141" t="s">
        <v>56</v>
      </c>
      <c r="B141" t="s">
        <v>171</v>
      </c>
      <c r="C141" s="17">
        <v>144205</v>
      </c>
      <c r="D141">
        <v>4</v>
      </c>
      <c r="E141">
        <v>19477</v>
      </c>
      <c r="F141" s="23">
        <v>44013</v>
      </c>
      <c r="G141" s="23">
        <v>44966</v>
      </c>
      <c r="H141">
        <v>0</v>
      </c>
      <c r="I141">
        <v>1</v>
      </c>
      <c r="J141">
        <v>8</v>
      </c>
      <c r="K141">
        <v>30</v>
      </c>
      <c r="L141">
        <v>2</v>
      </c>
      <c r="M141" s="25">
        <v>20.93</v>
      </c>
      <c r="N141" s="25">
        <v>23.059239999999999</v>
      </c>
      <c r="O141" s="27">
        <v>10960996</v>
      </c>
      <c r="P141" s="27">
        <v>460743</v>
      </c>
      <c r="Q141" s="27">
        <v>8645648</v>
      </c>
      <c r="R141" s="27">
        <v>110572</v>
      </c>
      <c r="S141">
        <v>0</v>
      </c>
      <c r="T141">
        <v>0</v>
      </c>
      <c r="V141" s="27">
        <v>0</v>
      </c>
      <c r="W141" s="27">
        <v>0</v>
      </c>
      <c r="X141" s="27">
        <v>0</v>
      </c>
      <c r="AA141" s="23">
        <v>44263</v>
      </c>
      <c r="AB141">
        <v>1</v>
      </c>
      <c r="AC141" t="s">
        <v>57</v>
      </c>
      <c r="AD141">
        <v>1</v>
      </c>
      <c r="AE141">
        <v>30</v>
      </c>
      <c r="AF141" s="27">
        <v>0</v>
      </c>
      <c r="AM141">
        <v>1</v>
      </c>
      <c r="AN141">
        <v>1</v>
      </c>
      <c r="AQ141" s="27">
        <v>1563000</v>
      </c>
      <c r="AR141" t="s">
        <v>58</v>
      </c>
      <c r="AS141">
        <v>0</v>
      </c>
      <c r="AT141">
        <v>0</v>
      </c>
      <c r="AW141">
        <v>1</v>
      </c>
      <c r="AX141">
        <v>2</v>
      </c>
      <c r="AY141">
        <v>44013</v>
      </c>
      <c r="AZ141" t="s">
        <v>59</v>
      </c>
      <c r="BB141">
        <v>1</v>
      </c>
      <c r="BC141">
        <v>7</v>
      </c>
      <c r="BD141">
        <v>2</v>
      </c>
      <c r="BE141" s="3">
        <v>44286</v>
      </c>
      <c r="BF141" s="16" t="str">
        <f>VLOOKUP(C141,'Cta Contable'!A:E,5,FALSE)</f>
        <v>A</v>
      </c>
      <c r="BG141" s="16" t="str">
        <f>VLOOKUP(C141,'Cta Contable'!A:D,4,FALSE)</f>
        <v>Consumo</v>
      </c>
      <c r="BH141" t="str">
        <f>VLOOKUP(Q141,Lista!A:B,2,TRUE)</f>
        <v>5.000.001 - 10.000.000</v>
      </c>
      <c r="BI141" s="16" t="str">
        <f t="shared" si="6"/>
        <v>Al día</v>
      </c>
      <c r="BJ141" t="str">
        <f t="shared" si="5"/>
        <v>-</v>
      </c>
    </row>
    <row r="142" spans="1:62" x14ac:dyDescent="0.25">
      <c r="A142" t="s">
        <v>56</v>
      </c>
      <c r="B142" t="s">
        <v>171</v>
      </c>
      <c r="C142" s="17">
        <v>144205</v>
      </c>
      <c r="D142">
        <v>4</v>
      </c>
      <c r="E142">
        <v>20887</v>
      </c>
      <c r="F142" s="23">
        <v>44145</v>
      </c>
      <c r="G142" s="23">
        <v>44346</v>
      </c>
      <c r="H142">
        <v>0</v>
      </c>
      <c r="I142">
        <v>1</v>
      </c>
      <c r="J142">
        <v>4</v>
      </c>
      <c r="K142">
        <v>30</v>
      </c>
      <c r="L142">
        <v>2</v>
      </c>
      <c r="M142" s="25">
        <v>23.42</v>
      </c>
      <c r="N142" s="25">
        <v>26.104899</v>
      </c>
      <c r="O142" s="27">
        <v>2200000</v>
      </c>
      <c r="P142" s="27">
        <v>392116</v>
      </c>
      <c r="Q142" s="27">
        <v>751954</v>
      </c>
      <c r="R142" s="27">
        <v>3423</v>
      </c>
      <c r="S142">
        <v>0</v>
      </c>
      <c r="T142">
        <v>0</v>
      </c>
      <c r="V142" s="27">
        <v>0</v>
      </c>
      <c r="W142" s="27">
        <v>0</v>
      </c>
      <c r="X142" s="27">
        <v>0</v>
      </c>
      <c r="AA142" s="23">
        <v>44278</v>
      </c>
      <c r="AB142">
        <v>1</v>
      </c>
      <c r="AC142" t="s">
        <v>57</v>
      </c>
      <c r="AD142">
        <v>1</v>
      </c>
      <c r="AE142">
        <v>30</v>
      </c>
      <c r="AF142" s="27">
        <v>0</v>
      </c>
      <c r="AM142">
        <v>1</v>
      </c>
      <c r="AN142">
        <v>1</v>
      </c>
      <c r="AQ142" s="27">
        <v>581000</v>
      </c>
      <c r="AR142" t="s">
        <v>58</v>
      </c>
      <c r="AS142">
        <v>0</v>
      </c>
      <c r="AT142">
        <v>0</v>
      </c>
      <c r="AW142">
        <v>5</v>
      </c>
      <c r="BB142">
        <v>1</v>
      </c>
      <c r="BC142">
        <v>7</v>
      </c>
      <c r="BD142">
        <v>2</v>
      </c>
      <c r="BE142" s="3">
        <v>44286</v>
      </c>
      <c r="BF142" s="16" t="str">
        <f>VLOOKUP(C142,'Cta Contable'!A:E,5,FALSE)</f>
        <v>A</v>
      </c>
      <c r="BG142" s="16" t="str">
        <f>VLOOKUP(C142,'Cta Contable'!A:D,4,FALSE)</f>
        <v>Consumo</v>
      </c>
      <c r="BH142" t="str">
        <f>VLOOKUP(Q142,Lista!A:B,2,TRUE)</f>
        <v>1- 2.500.000</v>
      </c>
      <c r="BI142" s="16" t="str">
        <f t="shared" si="6"/>
        <v>Al día</v>
      </c>
      <c r="BJ142" t="str">
        <f t="shared" si="5"/>
        <v>-</v>
      </c>
    </row>
    <row r="143" spans="1:62" x14ac:dyDescent="0.25">
      <c r="A143" t="s">
        <v>56</v>
      </c>
      <c r="B143" t="s">
        <v>171</v>
      </c>
      <c r="C143" s="17">
        <v>144205</v>
      </c>
      <c r="D143">
        <v>4</v>
      </c>
      <c r="E143">
        <v>20310</v>
      </c>
      <c r="F143" s="23">
        <v>44025</v>
      </c>
      <c r="G143" s="23">
        <v>45137</v>
      </c>
      <c r="H143">
        <v>0</v>
      </c>
      <c r="I143">
        <v>1</v>
      </c>
      <c r="J143">
        <v>7</v>
      </c>
      <c r="K143">
        <v>30</v>
      </c>
      <c r="L143">
        <v>2</v>
      </c>
      <c r="M143" s="25">
        <v>21.02</v>
      </c>
      <c r="N143" s="25">
        <v>23.168139</v>
      </c>
      <c r="O143" s="27">
        <v>3000000</v>
      </c>
      <c r="P143" s="27">
        <v>113056</v>
      </c>
      <c r="Q143" s="27">
        <v>2545635</v>
      </c>
      <c r="R143" s="27">
        <v>49039</v>
      </c>
      <c r="S143">
        <v>0</v>
      </c>
      <c r="T143">
        <v>0</v>
      </c>
      <c r="V143" s="27">
        <v>0</v>
      </c>
      <c r="W143" s="27">
        <v>0</v>
      </c>
      <c r="X143" s="27">
        <v>0</v>
      </c>
      <c r="AA143" s="23">
        <v>44254</v>
      </c>
      <c r="AB143">
        <v>1</v>
      </c>
      <c r="AC143" t="s">
        <v>57</v>
      </c>
      <c r="AD143">
        <v>1</v>
      </c>
      <c r="AE143">
        <v>30</v>
      </c>
      <c r="AF143" s="27">
        <v>0</v>
      </c>
      <c r="AM143">
        <v>1</v>
      </c>
      <c r="AN143">
        <v>1</v>
      </c>
      <c r="AQ143" s="27">
        <v>1461000</v>
      </c>
      <c r="AR143" t="s">
        <v>58</v>
      </c>
      <c r="AS143">
        <v>0</v>
      </c>
      <c r="AT143">
        <v>0</v>
      </c>
      <c r="AW143">
        <v>5</v>
      </c>
      <c r="BB143">
        <v>1</v>
      </c>
      <c r="BC143">
        <v>7</v>
      </c>
      <c r="BD143">
        <v>2</v>
      </c>
      <c r="BE143" s="3">
        <v>44286</v>
      </c>
      <c r="BF143" s="16" t="str">
        <f>VLOOKUP(C143,'Cta Contable'!A:E,5,FALSE)</f>
        <v>A</v>
      </c>
      <c r="BG143" s="16" t="str">
        <f>VLOOKUP(C143,'Cta Contable'!A:D,4,FALSE)</f>
        <v>Consumo</v>
      </c>
      <c r="BH143" t="str">
        <f>VLOOKUP(Q143,Lista!A:B,2,TRUE)</f>
        <v>2.500.001 - 5.000.000</v>
      </c>
      <c r="BI143" s="16" t="str">
        <f t="shared" si="6"/>
        <v>Al día</v>
      </c>
      <c r="BJ143" t="str">
        <f t="shared" si="5"/>
        <v>-</v>
      </c>
    </row>
    <row r="144" spans="1:62" x14ac:dyDescent="0.25">
      <c r="A144" t="s">
        <v>56</v>
      </c>
      <c r="B144" t="s">
        <v>171</v>
      </c>
      <c r="C144" s="17">
        <v>144205</v>
      </c>
      <c r="D144">
        <v>4</v>
      </c>
      <c r="E144">
        <v>19058</v>
      </c>
      <c r="F144" s="23">
        <v>44013</v>
      </c>
      <c r="G144" s="23">
        <v>44540</v>
      </c>
      <c r="H144">
        <v>20</v>
      </c>
      <c r="I144">
        <v>1</v>
      </c>
      <c r="J144">
        <v>7</v>
      </c>
      <c r="K144">
        <v>30</v>
      </c>
      <c r="L144">
        <v>2</v>
      </c>
      <c r="M144" s="25">
        <v>21.01</v>
      </c>
      <c r="N144" s="25">
        <v>23.156034999999999</v>
      </c>
      <c r="O144" s="27">
        <v>7499279</v>
      </c>
      <c r="P144" s="27">
        <v>513858</v>
      </c>
      <c r="Q144" s="27">
        <v>4286425</v>
      </c>
      <c r="R144" s="27">
        <v>50080</v>
      </c>
      <c r="S144">
        <v>0</v>
      </c>
      <c r="T144">
        <v>0</v>
      </c>
      <c r="V144" s="27">
        <v>0</v>
      </c>
      <c r="W144" s="27">
        <v>0</v>
      </c>
      <c r="X144" s="27">
        <v>0</v>
      </c>
      <c r="AA144" s="23">
        <v>44267</v>
      </c>
      <c r="AB144">
        <v>1</v>
      </c>
      <c r="AC144" t="s">
        <v>57</v>
      </c>
      <c r="AD144">
        <v>1</v>
      </c>
      <c r="AE144">
        <v>30</v>
      </c>
      <c r="AF144" s="27">
        <v>41874</v>
      </c>
      <c r="AM144">
        <v>1</v>
      </c>
      <c r="AN144">
        <v>1</v>
      </c>
      <c r="AQ144" s="27">
        <v>917000</v>
      </c>
      <c r="AR144" t="s">
        <v>58</v>
      </c>
      <c r="AS144">
        <v>0</v>
      </c>
      <c r="AT144">
        <v>0</v>
      </c>
      <c r="AW144">
        <v>1</v>
      </c>
      <c r="AX144">
        <v>2</v>
      </c>
      <c r="AY144">
        <v>44013</v>
      </c>
      <c r="AZ144" t="s">
        <v>59</v>
      </c>
      <c r="BB144">
        <v>1</v>
      </c>
      <c r="BC144">
        <v>7</v>
      </c>
      <c r="BD144">
        <v>2</v>
      </c>
      <c r="BE144" s="3">
        <v>44286</v>
      </c>
      <c r="BF144" s="16" t="str">
        <f>VLOOKUP(C144,'Cta Contable'!A:E,5,FALSE)</f>
        <v>A</v>
      </c>
      <c r="BG144" s="16" t="str">
        <f>VLOOKUP(C144,'Cta Contable'!A:D,4,FALSE)</f>
        <v>Consumo</v>
      </c>
      <c r="BH144" t="str">
        <f>VLOOKUP(Q144,Lista!A:B,2,TRUE)</f>
        <v>2.500.001 - 5.000.000</v>
      </c>
      <c r="BI144" s="16" t="str">
        <f t="shared" si="6"/>
        <v>Al día</v>
      </c>
      <c r="BJ144" t="str">
        <f t="shared" si="5"/>
        <v>-</v>
      </c>
    </row>
    <row r="145" spans="1:62" x14ac:dyDescent="0.25">
      <c r="A145" t="s">
        <v>56</v>
      </c>
      <c r="B145" t="s">
        <v>171</v>
      </c>
      <c r="C145" s="17">
        <v>144205</v>
      </c>
      <c r="D145">
        <v>4</v>
      </c>
      <c r="E145">
        <v>18590</v>
      </c>
      <c r="F145" s="23">
        <v>44013</v>
      </c>
      <c r="G145" s="23">
        <v>44666</v>
      </c>
      <c r="H145">
        <v>0</v>
      </c>
      <c r="I145">
        <v>1</v>
      </c>
      <c r="J145">
        <v>8</v>
      </c>
      <c r="K145">
        <v>30</v>
      </c>
      <c r="L145">
        <v>2</v>
      </c>
      <c r="M145" s="25">
        <v>21.08</v>
      </c>
      <c r="N145" s="25">
        <v>23.240787000000001</v>
      </c>
      <c r="O145" s="27">
        <v>4405346</v>
      </c>
      <c r="P145" s="27">
        <v>252662</v>
      </c>
      <c r="Q145" s="27">
        <v>2913840</v>
      </c>
      <c r="R145" s="27">
        <v>24620</v>
      </c>
      <c r="S145">
        <v>0</v>
      </c>
      <c r="T145">
        <v>0</v>
      </c>
      <c r="V145" s="27">
        <v>0</v>
      </c>
      <c r="W145" s="27">
        <v>0</v>
      </c>
      <c r="X145" s="27">
        <v>0</v>
      </c>
      <c r="AA145" s="23">
        <v>44281</v>
      </c>
      <c r="AB145">
        <v>1</v>
      </c>
      <c r="AC145" t="s">
        <v>57</v>
      </c>
      <c r="AD145">
        <v>1</v>
      </c>
      <c r="AE145">
        <v>30</v>
      </c>
      <c r="AF145" s="27">
        <v>0</v>
      </c>
      <c r="AM145">
        <v>1</v>
      </c>
      <c r="AN145">
        <v>1</v>
      </c>
      <c r="AQ145" s="27">
        <v>512000</v>
      </c>
      <c r="AR145" t="s">
        <v>58</v>
      </c>
      <c r="AS145">
        <v>0</v>
      </c>
      <c r="AT145">
        <v>0</v>
      </c>
      <c r="AW145">
        <v>1</v>
      </c>
      <c r="AX145">
        <v>2</v>
      </c>
      <c r="AY145">
        <v>44013</v>
      </c>
      <c r="AZ145" t="s">
        <v>59</v>
      </c>
      <c r="BB145">
        <v>1</v>
      </c>
      <c r="BC145">
        <v>7</v>
      </c>
      <c r="BD145">
        <v>2</v>
      </c>
      <c r="BE145" s="3">
        <v>44286</v>
      </c>
      <c r="BF145" s="16" t="str">
        <f>VLOOKUP(C145,'Cta Contable'!A:E,5,FALSE)</f>
        <v>A</v>
      </c>
      <c r="BG145" s="16" t="str">
        <f>VLOOKUP(C145,'Cta Contable'!A:D,4,FALSE)</f>
        <v>Consumo</v>
      </c>
      <c r="BH145" t="str">
        <f>VLOOKUP(Q145,Lista!A:B,2,TRUE)</f>
        <v>2.500.001 - 5.000.000</v>
      </c>
      <c r="BI145" s="16" t="str">
        <f t="shared" si="6"/>
        <v>Al día</v>
      </c>
      <c r="BJ145" t="str">
        <f t="shared" si="5"/>
        <v>-</v>
      </c>
    </row>
    <row r="146" spans="1:62" x14ac:dyDescent="0.25">
      <c r="A146" t="s">
        <v>56</v>
      </c>
      <c r="B146" t="s">
        <v>171</v>
      </c>
      <c r="C146" s="17">
        <v>144205</v>
      </c>
      <c r="D146">
        <v>3</v>
      </c>
      <c r="E146">
        <v>20007</v>
      </c>
      <c r="F146" s="23">
        <v>43889</v>
      </c>
      <c r="G146" s="23">
        <v>44814</v>
      </c>
      <c r="H146">
        <v>0</v>
      </c>
      <c r="I146">
        <v>1</v>
      </c>
      <c r="J146">
        <v>12</v>
      </c>
      <c r="K146">
        <v>30</v>
      </c>
      <c r="L146">
        <v>2</v>
      </c>
      <c r="M146" s="25">
        <v>21.07</v>
      </c>
      <c r="N146" s="25">
        <v>23.228676</v>
      </c>
      <c r="O146" s="27">
        <v>5000000</v>
      </c>
      <c r="P146" s="27">
        <v>215824</v>
      </c>
      <c r="Q146" s="27">
        <v>3306206</v>
      </c>
      <c r="R146" s="27">
        <v>37893</v>
      </c>
      <c r="S146">
        <v>0</v>
      </c>
      <c r="T146">
        <v>0</v>
      </c>
      <c r="V146" s="27">
        <v>0</v>
      </c>
      <c r="W146" s="27">
        <v>0</v>
      </c>
      <c r="X146" s="27">
        <v>0</v>
      </c>
      <c r="AA146" s="23">
        <v>44278</v>
      </c>
      <c r="AB146">
        <v>1</v>
      </c>
      <c r="AC146" t="s">
        <v>57</v>
      </c>
      <c r="AD146">
        <v>1</v>
      </c>
      <c r="AE146">
        <v>30</v>
      </c>
      <c r="AF146" s="27">
        <v>0</v>
      </c>
      <c r="AM146">
        <v>1</v>
      </c>
      <c r="AN146">
        <v>1</v>
      </c>
      <c r="AO146" s="40">
        <v>43889</v>
      </c>
      <c r="AP146" s="40" t="s">
        <v>59</v>
      </c>
      <c r="AQ146" s="27">
        <v>1077000</v>
      </c>
      <c r="AR146" t="s">
        <v>58</v>
      </c>
      <c r="AS146">
        <v>1</v>
      </c>
      <c r="AT146">
        <v>0</v>
      </c>
      <c r="AW146">
        <v>5</v>
      </c>
      <c r="BB146">
        <v>1</v>
      </c>
      <c r="BC146">
        <v>7</v>
      </c>
      <c r="BD146">
        <v>2</v>
      </c>
      <c r="BE146" s="3">
        <v>44286</v>
      </c>
      <c r="BF146" s="16" t="str">
        <f>VLOOKUP(C146,'Cta Contable'!A:E,5,FALSE)</f>
        <v>A</v>
      </c>
      <c r="BG146" s="16" t="str">
        <f>VLOOKUP(C146,'Cta Contable'!A:D,4,FALSE)</f>
        <v>Consumo</v>
      </c>
      <c r="BH146" t="str">
        <f>VLOOKUP(Q146,Lista!A:B,2,TRUE)</f>
        <v>2.500.001 - 5.000.000</v>
      </c>
      <c r="BI146" s="16" t="str">
        <f t="shared" si="6"/>
        <v>Al día</v>
      </c>
      <c r="BJ146" t="str">
        <f t="shared" si="5"/>
        <v>-</v>
      </c>
    </row>
    <row r="147" spans="1:62" x14ac:dyDescent="0.25">
      <c r="A147" t="s">
        <v>56</v>
      </c>
      <c r="B147" t="s">
        <v>171</v>
      </c>
      <c r="C147" s="17">
        <v>144205</v>
      </c>
      <c r="D147">
        <v>3</v>
      </c>
      <c r="E147">
        <v>21480</v>
      </c>
      <c r="F147" s="23">
        <v>44281</v>
      </c>
      <c r="G147" s="23">
        <v>45245</v>
      </c>
      <c r="H147">
        <v>0</v>
      </c>
      <c r="I147">
        <v>1</v>
      </c>
      <c r="J147">
        <v>0</v>
      </c>
      <c r="K147">
        <v>30</v>
      </c>
      <c r="L147">
        <v>2</v>
      </c>
      <c r="M147" s="25">
        <v>21.02</v>
      </c>
      <c r="N147" s="25">
        <v>23.168139</v>
      </c>
      <c r="O147" s="27">
        <v>8000000</v>
      </c>
      <c r="P147" s="27">
        <v>336641</v>
      </c>
      <c r="Q147" s="27">
        <v>8000000</v>
      </c>
      <c r="R147" s="27">
        <v>0</v>
      </c>
      <c r="S147">
        <v>0</v>
      </c>
      <c r="T147">
        <v>0</v>
      </c>
      <c r="V147" s="27">
        <v>0</v>
      </c>
      <c r="W147" s="27">
        <v>0</v>
      </c>
      <c r="X147" s="27">
        <v>0</v>
      </c>
      <c r="AA147" s="23">
        <v>44286</v>
      </c>
      <c r="AB147">
        <v>1</v>
      </c>
      <c r="AC147" t="s">
        <v>57</v>
      </c>
      <c r="AD147">
        <v>1</v>
      </c>
      <c r="AE147">
        <v>30</v>
      </c>
      <c r="AF147" s="27">
        <v>0</v>
      </c>
      <c r="AM147">
        <v>1</v>
      </c>
      <c r="AN147">
        <v>1</v>
      </c>
      <c r="AO147" s="40">
        <v>44281</v>
      </c>
      <c r="AP147" s="40" t="s">
        <v>59</v>
      </c>
      <c r="AQ147" s="27">
        <v>1991000</v>
      </c>
      <c r="AR147" t="s">
        <v>58</v>
      </c>
      <c r="AS147">
        <v>1</v>
      </c>
      <c r="AT147">
        <v>0</v>
      </c>
      <c r="AW147">
        <v>5</v>
      </c>
      <c r="BB147">
        <v>1</v>
      </c>
      <c r="BC147">
        <v>7</v>
      </c>
      <c r="BD147">
        <v>2</v>
      </c>
      <c r="BE147" s="3">
        <v>44286</v>
      </c>
      <c r="BF147" s="16" t="str">
        <f>VLOOKUP(C147,'Cta Contable'!A:E,5,FALSE)</f>
        <v>A</v>
      </c>
      <c r="BG147" s="16" t="str">
        <f>VLOOKUP(C147,'Cta Contable'!A:D,4,FALSE)</f>
        <v>Consumo</v>
      </c>
      <c r="BH147" t="str">
        <f>VLOOKUP(Q147,Lista!A:B,2,TRUE)</f>
        <v>5.000.001 - 10.000.000</v>
      </c>
      <c r="BI147" s="16" t="str">
        <f t="shared" si="6"/>
        <v>Al día</v>
      </c>
      <c r="BJ147" t="str">
        <f t="shared" si="5"/>
        <v>-</v>
      </c>
    </row>
    <row r="148" spans="1:62" x14ac:dyDescent="0.25">
      <c r="A148" t="s">
        <v>56</v>
      </c>
      <c r="B148" t="s">
        <v>171</v>
      </c>
      <c r="C148" s="17">
        <v>144205</v>
      </c>
      <c r="D148">
        <v>4</v>
      </c>
      <c r="E148">
        <v>19919</v>
      </c>
      <c r="F148" s="23">
        <v>44013</v>
      </c>
      <c r="G148" s="23">
        <v>45031</v>
      </c>
      <c r="H148">
        <v>15</v>
      </c>
      <c r="I148">
        <v>1</v>
      </c>
      <c r="J148">
        <v>7</v>
      </c>
      <c r="K148">
        <v>30</v>
      </c>
      <c r="L148">
        <v>2</v>
      </c>
      <c r="M148" s="25">
        <v>17.47</v>
      </c>
      <c r="N148" s="25">
        <v>18.938995999999999</v>
      </c>
      <c r="O148" s="27">
        <v>4652272</v>
      </c>
      <c r="P148" s="27">
        <v>178548</v>
      </c>
      <c r="Q148" s="27">
        <v>3728332</v>
      </c>
      <c r="R148" s="27">
        <v>27165</v>
      </c>
      <c r="S148">
        <v>0</v>
      </c>
      <c r="T148">
        <v>0</v>
      </c>
      <c r="V148" s="27">
        <v>0</v>
      </c>
      <c r="W148" s="27">
        <v>0</v>
      </c>
      <c r="X148" s="27">
        <v>0</v>
      </c>
      <c r="AA148" s="23">
        <v>44270</v>
      </c>
      <c r="AB148">
        <v>1</v>
      </c>
      <c r="AC148" t="s">
        <v>57</v>
      </c>
      <c r="AD148">
        <v>1</v>
      </c>
      <c r="AE148">
        <v>30</v>
      </c>
      <c r="AF148" s="27">
        <v>9128</v>
      </c>
      <c r="AM148">
        <v>1</v>
      </c>
      <c r="AN148">
        <v>1</v>
      </c>
      <c r="AQ148" s="27">
        <v>376000</v>
      </c>
      <c r="AR148" t="s">
        <v>58</v>
      </c>
      <c r="AS148">
        <v>0</v>
      </c>
      <c r="AT148">
        <v>0</v>
      </c>
      <c r="AW148">
        <v>1</v>
      </c>
      <c r="AX148">
        <v>2</v>
      </c>
      <c r="AY148">
        <v>44013</v>
      </c>
      <c r="AZ148" t="s">
        <v>59</v>
      </c>
      <c r="BB148">
        <v>1</v>
      </c>
      <c r="BC148">
        <v>7</v>
      </c>
      <c r="BD148">
        <v>2</v>
      </c>
      <c r="BE148" s="3">
        <v>44286</v>
      </c>
      <c r="BF148" s="16" t="str">
        <f>VLOOKUP(C148,'Cta Contable'!A:E,5,FALSE)</f>
        <v>A</v>
      </c>
      <c r="BG148" s="16" t="str">
        <f>VLOOKUP(C148,'Cta Contable'!A:D,4,FALSE)</f>
        <v>Consumo</v>
      </c>
      <c r="BH148" t="str">
        <f>VLOOKUP(Q148,Lista!A:B,2,TRUE)</f>
        <v>2.500.001 - 5.000.000</v>
      </c>
      <c r="BI148" s="16" t="str">
        <f t="shared" si="6"/>
        <v>Al día</v>
      </c>
      <c r="BJ148" t="str">
        <f t="shared" si="5"/>
        <v>-</v>
      </c>
    </row>
    <row r="149" spans="1:62" x14ac:dyDescent="0.25">
      <c r="A149" t="s">
        <v>56</v>
      </c>
      <c r="B149" t="s">
        <v>171</v>
      </c>
      <c r="C149" s="17">
        <v>144205</v>
      </c>
      <c r="D149">
        <v>4</v>
      </c>
      <c r="E149">
        <v>20181</v>
      </c>
      <c r="F149" s="23">
        <v>43980</v>
      </c>
      <c r="G149" s="23">
        <v>45204</v>
      </c>
      <c r="H149">
        <v>0</v>
      </c>
      <c r="I149">
        <v>1</v>
      </c>
      <c r="J149">
        <v>10</v>
      </c>
      <c r="K149">
        <v>30</v>
      </c>
      <c r="L149">
        <v>2</v>
      </c>
      <c r="M149" s="25">
        <v>19.320074000000002</v>
      </c>
      <c r="N149" s="25">
        <v>21.126100000000001</v>
      </c>
      <c r="O149" s="27">
        <v>5000000</v>
      </c>
      <c r="P149" s="27">
        <v>170511</v>
      </c>
      <c r="Q149" s="27">
        <v>4017439</v>
      </c>
      <c r="R149" s="27">
        <v>0</v>
      </c>
      <c r="S149">
        <v>0</v>
      </c>
      <c r="T149">
        <v>0</v>
      </c>
      <c r="V149" s="27">
        <v>0</v>
      </c>
      <c r="W149" s="27">
        <v>0</v>
      </c>
      <c r="X149" s="27">
        <v>0</v>
      </c>
      <c r="AA149" s="23">
        <v>44286</v>
      </c>
      <c r="AB149">
        <v>1</v>
      </c>
      <c r="AC149" t="s">
        <v>57</v>
      </c>
      <c r="AD149">
        <v>1</v>
      </c>
      <c r="AE149">
        <v>30</v>
      </c>
      <c r="AF149" s="27">
        <v>0</v>
      </c>
      <c r="AM149">
        <v>1</v>
      </c>
      <c r="AN149">
        <v>1</v>
      </c>
      <c r="AQ149" s="27">
        <v>1483924</v>
      </c>
      <c r="AR149" t="s">
        <v>58</v>
      </c>
      <c r="AS149">
        <v>0</v>
      </c>
      <c r="AT149">
        <v>0</v>
      </c>
      <c r="AW149">
        <v>5</v>
      </c>
      <c r="BB149">
        <v>1</v>
      </c>
      <c r="BC149">
        <v>7</v>
      </c>
      <c r="BD149">
        <v>2</v>
      </c>
      <c r="BE149" s="3">
        <v>44286</v>
      </c>
      <c r="BF149" s="16" t="str">
        <f>VLOOKUP(C149,'Cta Contable'!A:E,5,FALSE)</f>
        <v>A</v>
      </c>
      <c r="BG149" s="16" t="str">
        <f>VLOOKUP(C149,'Cta Contable'!A:D,4,FALSE)</f>
        <v>Consumo</v>
      </c>
      <c r="BH149" t="str">
        <f>VLOOKUP(Q149,Lista!A:B,2,TRUE)</f>
        <v>2.500.001 - 5.000.000</v>
      </c>
      <c r="BI149" s="16" t="str">
        <f t="shared" si="6"/>
        <v>Al día</v>
      </c>
      <c r="BJ149" t="str">
        <f t="shared" si="5"/>
        <v>-</v>
      </c>
    </row>
    <row r="150" spans="1:62" x14ac:dyDescent="0.25">
      <c r="A150" t="s">
        <v>56</v>
      </c>
      <c r="B150" t="s">
        <v>171</v>
      </c>
      <c r="C150" s="17">
        <v>144205</v>
      </c>
      <c r="D150">
        <v>4</v>
      </c>
      <c r="E150">
        <v>20587</v>
      </c>
      <c r="F150" s="23">
        <v>44090</v>
      </c>
      <c r="G150" s="23">
        <v>44597</v>
      </c>
      <c r="H150">
        <v>0</v>
      </c>
      <c r="I150">
        <v>1</v>
      </c>
      <c r="J150">
        <v>7</v>
      </c>
      <c r="K150">
        <v>30</v>
      </c>
      <c r="L150">
        <v>2</v>
      </c>
      <c r="M150" s="25">
        <v>11.42</v>
      </c>
      <c r="N150" s="25">
        <v>12.037115999999999</v>
      </c>
      <c r="O150" s="27">
        <v>1550000</v>
      </c>
      <c r="P150" s="27">
        <v>104897</v>
      </c>
      <c r="Q150" s="27">
        <v>882789</v>
      </c>
      <c r="R150" s="27">
        <v>0</v>
      </c>
      <c r="S150">
        <v>0</v>
      </c>
      <c r="T150">
        <v>0</v>
      </c>
      <c r="V150" s="27">
        <v>0</v>
      </c>
      <c r="W150" s="27">
        <v>0</v>
      </c>
      <c r="X150" s="27">
        <v>0</v>
      </c>
      <c r="AA150" s="23">
        <v>44286</v>
      </c>
      <c r="AB150">
        <v>1</v>
      </c>
      <c r="AC150" t="s">
        <v>57</v>
      </c>
      <c r="AD150">
        <v>1</v>
      </c>
      <c r="AE150">
        <v>30</v>
      </c>
      <c r="AF150" s="27">
        <v>0</v>
      </c>
      <c r="AM150">
        <v>1</v>
      </c>
      <c r="AN150">
        <v>1</v>
      </c>
      <c r="AQ150" s="27">
        <v>326076</v>
      </c>
      <c r="AR150" t="s">
        <v>58</v>
      </c>
      <c r="AS150">
        <v>0</v>
      </c>
      <c r="AT150">
        <v>0</v>
      </c>
      <c r="AW150">
        <v>5</v>
      </c>
      <c r="BB150">
        <v>1</v>
      </c>
      <c r="BC150">
        <v>7</v>
      </c>
      <c r="BD150">
        <v>2</v>
      </c>
      <c r="BE150" s="3">
        <v>44286</v>
      </c>
      <c r="BF150" s="16" t="str">
        <f>VLOOKUP(C150,'Cta Contable'!A:E,5,FALSE)</f>
        <v>A</v>
      </c>
      <c r="BG150" s="16" t="str">
        <f>VLOOKUP(C150,'Cta Contable'!A:D,4,FALSE)</f>
        <v>Consumo</v>
      </c>
      <c r="BH150" t="str">
        <f>VLOOKUP(Q150,Lista!A:B,2,TRUE)</f>
        <v>1- 2.500.000</v>
      </c>
      <c r="BI150" s="16" t="str">
        <f t="shared" si="6"/>
        <v>Al día</v>
      </c>
      <c r="BJ150" t="str">
        <f t="shared" si="5"/>
        <v>-</v>
      </c>
    </row>
    <row r="151" spans="1:62" x14ac:dyDescent="0.25">
      <c r="A151" t="s">
        <v>56</v>
      </c>
      <c r="B151" t="s">
        <v>171</v>
      </c>
      <c r="C151" s="17">
        <v>144205</v>
      </c>
      <c r="D151">
        <v>3</v>
      </c>
      <c r="E151">
        <v>21043</v>
      </c>
      <c r="F151" s="23">
        <v>44174</v>
      </c>
      <c r="G151" s="23">
        <v>44925</v>
      </c>
      <c r="H151">
        <v>0</v>
      </c>
      <c r="I151">
        <v>1</v>
      </c>
      <c r="J151">
        <v>2</v>
      </c>
      <c r="K151">
        <v>30</v>
      </c>
      <c r="L151">
        <v>2</v>
      </c>
      <c r="M151" s="25">
        <v>21.02</v>
      </c>
      <c r="N151" s="25">
        <v>23.168139</v>
      </c>
      <c r="O151" s="27">
        <v>4500000</v>
      </c>
      <c r="P151" s="27">
        <v>231280</v>
      </c>
      <c r="Q151" s="27">
        <v>4192419</v>
      </c>
      <c r="R151" s="27">
        <v>72001</v>
      </c>
      <c r="S151">
        <v>0</v>
      </c>
      <c r="T151">
        <v>0</v>
      </c>
      <c r="V151" s="27">
        <v>0</v>
      </c>
      <c r="W151" s="27">
        <v>0</v>
      </c>
      <c r="X151" s="27">
        <v>0</v>
      </c>
      <c r="AA151" s="23">
        <v>44256</v>
      </c>
      <c r="AB151">
        <v>1</v>
      </c>
      <c r="AC151" t="s">
        <v>57</v>
      </c>
      <c r="AD151">
        <v>1</v>
      </c>
      <c r="AE151">
        <v>30</v>
      </c>
      <c r="AF151" s="27">
        <v>0</v>
      </c>
      <c r="AM151">
        <v>1</v>
      </c>
      <c r="AN151">
        <v>1</v>
      </c>
      <c r="AO151" s="40">
        <v>44174</v>
      </c>
      <c r="AP151" s="40" t="s">
        <v>59</v>
      </c>
      <c r="AQ151" s="27">
        <v>1793000</v>
      </c>
      <c r="AR151" t="s">
        <v>58</v>
      </c>
      <c r="AS151">
        <v>1</v>
      </c>
      <c r="AT151">
        <v>0</v>
      </c>
      <c r="AW151">
        <v>5</v>
      </c>
      <c r="BB151">
        <v>1</v>
      </c>
      <c r="BC151">
        <v>7</v>
      </c>
      <c r="BD151">
        <v>2</v>
      </c>
      <c r="BE151" s="3">
        <v>44286</v>
      </c>
      <c r="BF151" s="16" t="str">
        <f>VLOOKUP(C151,'Cta Contable'!A:E,5,FALSE)</f>
        <v>A</v>
      </c>
      <c r="BG151" s="16" t="str">
        <f>VLOOKUP(C151,'Cta Contable'!A:D,4,FALSE)</f>
        <v>Consumo</v>
      </c>
      <c r="BH151" t="str">
        <f>VLOOKUP(Q151,Lista!A:B,2,TRUE)</f>
        <v>2.500.001 - 5.000.000</v>
      </c>
      <c r="BI151" s="16" t="str">
        <f t="shared" si="6"/>
        <v>Al día</v>
      </c>
      <c r="BJ151" t="str">
        <f t="shared" si="5"/>
        <v>-</v>
      </c>
    </row>
    <row r="152" spans="1:62" x14ac:dyDescent="0.25">
      <c r="A152" t="s">
        <v>56</v>
      </c>
      <c r="B152" t="s">
        <v>171</v>
      </c>
      <c r="C152" s="17">
        <v>144205</v>
      </c>
      <c r="D152">
        <v>4</v>
      </c>
      <c r="E152">
        <v>20902</v>
      </c>
      <c r="F152" s="23">
        <v>44147</v>
      </c>
      <c r="G152" s="23">
        <v>45387</v>
      </c>
      <c r="H152">
        <v>0</v>
      </c>
      <c r="I152">
        <v>1</v>
      </c>
      <c r="J152">
        <v>4</v>
      </c>
      <c r="K152">
        <v>30</v>
      </c>
      <c r="L152">
        <v>2</v>
      </c>
      <c r="M152" s="25">
        <v>19.32</v>
      </c>
      <c r="N152" s="25">
        <v>21.126010999999998</v>
      </c>
      <c r="O152" s="27">
        <v>5000000</v>
      </c>
      <c r="P152" s="27">
        <v>170510</v>
      </c>
      <c r="Q152" s="27">
        <v>4612073</v>
      </c>
      <c r="R152" s="27">
        <v>61875</v>
      </c>
      <c r="S152">
        <v>0</v>
      </c>
      <c r="T152">
        <v>0</v>
      </c>
      <c r="V152" s="27">
        <v>0</v>
      </c>
      <c r="W152" s="27">
        <v>0</v>
      </c>
      <c r="X152" s="27">
        <v>0</v>
      </c>
      <c r="AA152" s="23">
        <v>44260</v>
      </c>
      <c r="AB152">
        <v>1</v>
      </c>
      <c r="AC152" t="s">
        <v>57</v>
      </c>
      <c r="AD152">
        <v>1</v>
      </c>
      <c r="AE152">
        <v>30</v>
      </c>
      <c r="AF152" s="27">
        <v>0</v>
      </c>
      <c r="AM152">
        <v>1</v>
      </c>
      <c r="AN152">
        <v>1</v>
      </c>
      <c r="AQ152" s="27">
        <v>1590050</v>
      </c>
      <c r="AR152" t="s">
        <v>58</v>
      </c>
      <c r="AS152">
        <v>0</v>
      </c>
      <c r="AT152">
        <v>0</v>
      </c>
      <c r="AW152">
        <v>5</v>
      </c>
      <c r="BB152">
        <v>1</v>
      </c>
      <c r="BC152">
        <v>7</v>
      </c>
      <c r="BD152">
        <v>2</v>
      </c>
      <c r="BE152" s="3">
        <v>44286</v>
      </c>
      <c r="BF152" s="16" t="str">
        <f>VLOOKUP(C152,'Cta Contable'!A:E,5,FALSE)</f>
        <v>A</v>
      </c>
      <c r="BG152" s="16" t="str">
        <f>VLOOKUP(C152,'Cta Contable'!A:D,4,FALSE)</f>
        <v>Consumo</v>
      </c>
      <c r="BH152" t="str">
        <f>VLOOKUP(Q152,Lista!A:B,2,TRUE)</f>
        <v>2.500.001 - 5.000.000</v>
      </c>
      <c r="BI152" s="16" t="str">
        <f t="shared" si="6"/>
        <v>Al día</v>
      </c>
      <c r="BJ152" t="str">
        <f t="shared" si="5"/>
        <v>-</v>
      </c>
    </row>
    <row r="153" spans="1:62" x14ac:dyDescent="0.25">
      <c r="A153" t="s">
        <v>56</v>
      </c>
      <c r="B153" t="s">
        <v>171</v>
      </c>
      <c r="C153" s="17">
        <v>144205</v>
      </c>
      <c r="D153">
        <v>4</v>
      </c>
      <c r="E153">
        <v>21508</v>
      </c>
      <c r="F153" s="23">
        <v>44285</v>
      </c>
      <c r="G153" s="23">
        <v>45381</v>
      </c>
      <c r="H153">
        <v>0</v>
      </c>
      <c r="I153">
        <v>1</v>
      </c>
      <c r="J153">
        <v>0</v>
      </c>
      <c r="K153">
        <v>30</v>
      </c>
      <c r="L153">
        <v>2</v>
      </c>
      <c r="M153" s="25">
        <v>20.8</v>
      </c>
      <c r="N153" s="25">
        <v>22.902097999999999</v>
      </c>
      <c r="O153" s="27">
        <v>5133829</v>
      </c>
      <c r="P153" s="27">
        <v>192891</v>
      </c>
      <c r="Q153" s="27">
        <v>5133829</v>
      </c>
      <c r="R153" s="27">
        <v>0</v>
      </c>
      <c r="S153">
        <v>0</v>
      </c>
      <c r="T153">
        <v>0</v>
      </c>
      <c r="V153" s="27">
        <v>0</v>
      </c>
      <c r="W153" s="27">
        <v>0</v>
      </c>
      <c r="X153" s="27">
        <v>0</v>
      </c>
      <c r="AA153" s="23">
        <v>44285</v>
      </c>
      <c r="AB153">
        <v>1</v>
      </c>
      <c r="AC153" t="s">
        <v>57</v>
      </c>
      <c r="AD153">
        <v>1</v>
      </c>
      <c r="AE153">
        <v>30</v>
      </c>
      <c r="AF153" s="27">
        <v>0</v>
      </c>
      <c r="AM153">
        <v>1</v>
      </c>
      <c r="AN153">
        <v>1</v>
      </c>
      <c r="AQ153" s="27">
        <v>1217000</v>
      </c>
      <c r="AR153" t="s">
        <v>58</v>
      </c>
      <c r="AS153">
        <v>0</v>
      </c>
      <c r="AT153">
        <v>0</v>
      </c>
      <c r="AW153">
        <v>5</v>
      </c>
      <c r="BB153">
        <v>1</v>
      </c>
      <c r="BC153">
        <v>7</v>
      </c>
      <c r="BD153">
        <v>1</v>
      </c>
      <c r="BE153" s="3">
        <v>44286</v>
      </c>
      <c r="BF153" s="16" t="str">
        <f>VLOOKUP(C153,'Cta Contable'!A:E,5,FALSE)</f>
        <v>A</v>
      </c>
      <c r="BG153" s="16" t="str">
        <f>VLOOKUP(C153,'Cta Contable'!A:D,4,FALSE)</f>
        <v>Consumo</v>
      </c>
      <c r="BH153" t="str">
        <f>VLOOKUP(Q153,Lista!A:B,2,TRUE)</f>
        <v>5.000.001 - 10.000.000</v>
      </c>
      <c r="BI153" s="16" t="str">
        <f t="shared" si="6"/>
        <v>Al día</v>
      </c>
      <c r="BJ153" t="str">
        <f t="shared" si="5"/>
        <v>-</v>
      </c>
    </row>
    <row r="154" spans="1:62" x14ac:dyDescent="0.25">
      <c r="A154" t="s">
        <v>56</v>
      </c>
      <c r="B154" t="s">
        <v>171</v>
      </c>
      <c r="C154" s="17">
        <v>144205</v>
      </c>
      <c r="D154">
        <v>4</v>
      </c>
      <c r="E154">
        <v>19351</v>
      </c>
      <c r="F154" s="23">
        <v>44013</v>
      </c>
      <c r="G154" s="23">
        <v>44819</v>
      </c>
      <c r="H154">
        <v>0</v>
      </c>
      <c r="I154">
        <v>1</v>
      </c>
      <c r="J154">
        <v>9</v>
      </c>
      <c r="K154">
        <v>30</v>
      </c>
      <c r="L154">
        <v>2</v>
      </c>
      <c r="M154" s="25">
        <v>17.34</v>
      </c>
      <c r="N154" s="25">
        <v>18.786684000000001</v>
      </c>
      <c r="O154" s="27">
        <v>8558509</v>
      </c>
      <c r="P154" s="27">
        <v>397217</v>
      </c>
      <c r="Q154" s="27">
        <v>5677267</v>
      </c>
      <c r="R154" s="27">
        <v>344609</v>
      </c>
      <c r="S154">
        <v>0</v>
      </c>
      <c r="T154">
        <v>0</v>
      </c>
      <c r="V154" s="27">
        <v>0</v>
      </c>
      <c r="W154" s="27">
        <v>0</v>
      </c>
      <c r="X154" s="27">
        <v>0</v>
      </c>
      <c r="AA154" s="23">
        <v>44159</v>
      </c>
      <c r="AB154">
        <v>1</v>
      </c>
      <c r="AC154" t="s">
        <v>57</v>
      </c>
      <c r="AD154">
        <v>1</v>
      </c>
      <c r="AE154">
        <v>30</v>
      </c>
      <c r="AF154" s="27">
        <v>0</v>
      </c>
      <c r="AM154">
        <v>1</v>
      </c>
      <c r="AN154">
        <v>1</v>
      </c>
      <c r="AQ154" s="27">
        <v>638000</v>
      </c>
      <c r="AR154" t="s">
        <v>58</v>
      </c>
      <c r="AS154">
        <v>0</v>
      </c>
      <c r="AT154">
        <v>0</v>
      </c>
      <c r="AW154">
        <v>1</v>
      </c>
      <c r="AX154">
        <v>2</v>
      </c>
      <c r="AY154">
        <v>44013</v>
      </c>
      <c r="AZ154" t="s">
        <v>59</v>
      </c>
      <c r="BB154">
        <v>1</v>
      </c>
      <c r="BC154">
        <v>7</v>
      </c>
      <c r="BD154">
        <v>2</v>
      </c>
      <c r="BE154" s="3">
        <v>44286</v>
      </c>
      <c r="BF154" s="16" t="str">
        <f>VLOOKUP(C154,'Cta Contable'!A:E,5,FALSE)</f>
        <v>A</v>
      </c>
      <c r="BG154" s="16" t="str">
        <f>VLOOKUP(C154,'Cta Contable'!A:D,4,FALSE)</f>
        <v>Consumo</v>
      </c>
      <c r="BH154" t="str">
        <f>VLOOKUP(Q154,Lista!A:B,2,TRUE)</f>
        <v>5.000.001 - 10.000.000</v>
      </c>
      <c r="BI154" s="16" t="str">
        <f t="shared" si="6"/>
        <v>Al día</v>
      </c>
      <c r="BJ154" t="str">
        <f t="shared" si="5"/>
        <v>-</v>
      </c>
    </row>
    <row r="155" spans="1:62" x14ac:dyDescent="0.25">
      <c r="A155" t="s">
        <v>56</v>
      </c>
      <c r="B155" t="s">
        <v>171</v>
      </c>
      <c r="C155" s="17">
        <v>144205</v>
      </c>
      <c r="D155">
        <v>4</v>
      </c>
      <c r="E155">
        <v>17848</v>
      </c>
      <c r="F155" s="23">
        <v>44013</v>
      </c>
      <c r="G155" s="23">
        <v>44423</v>
      </c>
      <c r="H155">
        <v>0</v>
      </c>
      <c r="I155">
        <v>1</v>
      </c>
      <c r="J155">
        <v>8</v>
      </c>
      <c r="K155">
        <v>30</v>
      </c>
      <c r="L155">
        <v>2</v>
      </c>
      <c r="M155" s="25">
        <v>23.3</v>
      </c>
      <c r="N155" s="25">
        <v>25.95655</v>
      </c>
      <c r="O155" s="27">
        <v>3984562</v>
      </c>
      <c r="P155" s="27">
        <v>349764</v>
      </c>
      <c r="Q155" s="27">
        <v>1651401</v>
      </c>
      <c r="R155" s="27">
        <v>15994</v>
      </c>
      <c r="S155">
        <v>0</v>
      </c>
      <c r="T155">
        <v>0</v>
      </c>
      <c r="V155" s="27">
        <v>0</v>
      </c>
      <c r="W155" s="27">
        <v>0</v>
      </c>
      <c r="X155" s="27">
        <v>0</v>
      </c>
      <c r="AA155" s="23">
        <v>44273</v>
      </c>
      <c r="AB155">
        <v>1</v>
      </c>
      <c r="AC155" t="s">
        <v>57</v>
      </c>
      <c r="AD155">
        <v>1</v>
      </c>
      <c r="AE155">
        <v>30</v>
      </c>
      <c r="AF155" s="27">
        <v>0</v>
      </c>
      <c r="AM155">
        <v>1</v>
      </c>
      <c r="AN155">
        <v>1</v>
      </c>
      <c r="AQ155" s="27">
        <v>912000</v>
      </c>
      <c r="AR155" t="s">
        <v>58</v>
      </c>
      <c r="AS155">
        <v>0</v>
      </c>
      <c r="AT155">
        <v>0</v>
      </c>
      <c r="AW155">
        <v>1</v>
      </c>
      <c r="AX155">
        <v>2</v>
      </c>
      <c r="AY155">
        <v>44013</v>
      </c>
      <c r="AZ155" t="s">
        <v>59</v>
      </c>
      <c r="BB155">
        <v>1</v>
      </c>
      <c r="BC155">
        <v>7</v>
      </c>
      <c r="BD155">
        <v>2</v>
      </c>
      <c r="BE155" s="3">
        <v>44286</v>
      </c>
      <c r="BF155" s="16" t="str">
        <f>VLOOKUP(C155,'Cta Contable'!A:E,5,FALSE)</f>
        <v>A</v>
      </c>
      <c r="BG155" s="16" t="str">
        <f>VLOOKUP(C155,'Cta Contable'!A:D,4,FALSE)</f>
        <v>Consumo</v>
      </c>
      <c r="BH155" t="str">
        <f>VLOOKUP(Q155,Lista!A:B,2,TRUE)</f>
        <v>1- 2.500.000</v>
      </c>
      <c r="BI155" s="16" t="str">
        <f t="shared" si="6"/>
        <v>Al día</v>
      </c>
      <c r="BJ155" t="str">
        <f t="shared" si="5"/>
        <v>-</v>
      </c>
    </row>
    <row r="156" spans="1:62" x14ac:dyDescent="0.25">
      <c r="A156" t="s">
        <v>56</v>
      </c>
      <c r="B156" t="s">
        <v>171</v>
      </c>
      <c r="C156" s="17">
        <v>144205</v>
      </c>
      <c r="D156">
        <v>4</v>
      </c>
      <c r="E156">
        <v>18010</v>
      </c>
      <c r="F156" s="23">
        <v>44013</v>
      </c>
      <c r="G156" s="23">
        <v>44571</v>
      </c>
      <c r="H156">
        <v>20</v>
      </c>
      <c r="I156">
        <v>1</v>
      </c>
      <c r="J156">
        <v>7</v>
      </c>
      <c r="K156">
        <v>30</v>
      </c>
      <c r="L156">
        <v>2</v>
      </c>
      <c r="M156" s="25">
        <v>20.92</v>
      </c>
      <c r="N156" s="25">
        <v>23.047146000000001</v>
      </c>
      <c r="O156" s="27">
        <v>6922858</v>
      </c>
      <c r="P156" s="27">
        <v>451414</v>
      </c>
      <c r="Q156" s="27">
        <v>4283624</v>
      </c>
      <c r="R156" s="27">
        <v>162026</v>
      </c>
      <c r="S156">
        <v>0</v>
      </c>
      <c r="T156">
        <v>0</v>
      </c>
      <c r="V156" s="27">
        <v>0</v>
      </c>
      <c r="W156" s="27">
        <v>0</v>
      </c>
      <c r="X156" s="27">
        <v>0</v>
      </c>
      <c r="AA156" s="23">
        <v>44221</v>
      </c>
      <c r="AB156">
        <v>1</v>
      </c>
      <c r="AC156" t="s">
        <v>57</v>
      </c>
      <c r="AD156">
        <v>1</v>
      </c>
      <c r="AE156">
        <v>30</v>
      </c>
      <c r="AF156" s="27">
        <v>173762</v>
      </c>
      <c r="AM156">
        <v>1</v>
      </c>
      <c r="AN156">
        <v>1</v>
      </c>
      <c r="AQ156" s="27">
        <v>1359000</v>
      </c>
      <c r="AR156" t="s">
        <v>58</v>
      </c>
      <c r="AS156">
        <v>0</v>
      </c>
      <c r="AT156">
        <v>0</v>
      </c>
      <c r="AW156">
        <v>1</v>
      </c>
      <c r="AX156">
        <v>2</v>
      </c>
      <c r="AY156">
        <v>44013</v>
      </c>
      <c r="AZ156" t="s">
        <v>59</v>
      </c>
      <c r="BB156">
        <v>1</v>
      </c>
      <c r="BC156">
        <v>7</v>
      </c>
      <c r="BD156">
        <v>2</v>
      </c>
      <c r="BE156" s="3">
        <v>44286</v>
      </c>
      <c r="BF156" s="16" t="str">
        <f>VLOOKUP(C156,'Cta Contable'!A:E,5,FALSE)</f>
        <v>A</v>
      </c>
      <c r="BG156" s="16" t="str">
        <f>VLOOKUP(C156,'Cta Contable'!A:D,4,FALSE)</f>
        <v>Consumo</v>
      </c>
      <c r="BH156" t="str">
        <f>VLOOKUP(Q156,Lista!A:B,2,TRUE)</f>
        <v>2.500.001 - 5.000.000</v>
      </c>
      <c r="BI156" s="16" t="str">
        <f t="shared" si="6"/>
        <v>Al día</v>
      </c>
      <c r="BJ156" t="str">
        <f t="shared" si="5"/>
        <v>-</v>
      </c>
    </row>
    <row r="157" spans="1:62" x14ac:dyDescent="0.25">
      <c r="A157" t="s">
        <v>56</v>
      </c>
      <c r="B157" t="s">
        <v>171</v>
      </c>
      <c r="C157" s="17">
        <v>144205</v>
      </c>
      <c r="D157">
        <v>4</v>
      </c>
      <c r="E157">
        <v>19100</v>
      </c>
      <c r="F157" s="23">
        <v>44013</v>
      </c>
      <c r="G157" s="23">
        <v>44577</v>
      </c>
      <c r="H157">
        <v>0</v>
      </c>
      <c r="I157">
        <v>1</v>
      </c>
      <c r="J157">
        <v>8</v>
      </c>
      <c r="K157">
        <v>30</v>
      </c>
      <c r="L157">
        <v>2</v>
      </c>
      <c r="M157" s="25">
        <v>21.01</v>
      </c>
      <c r="N157" s="25">
        <v>23.156034999999999</v>
      </c>
      <c r="O157" s="27">
        <v>4331788</v>
      </c>
      <c r="P157" s="27">
        <v>282648</v>
      </c>
      <c r="Q157" s="27">
        <v>2572257</v>
      </c>
      <c r="R157" s="27">
        <v>21014</v>
      </c>
      <c r="S157">
        <v>0</v>
      </c>
      <c r="T157">
        <v>0</v>
      </c>
      <c r="V157" s="27">
        <v>0</v>
      </c>
      <c r="W157" s="27">
        <v>0</v>
      </c>
      <c r="X157" s="27">
        <v>0</v>
      </c>
      <c r="AA157" s="23">
        <v>44271</v>
      </c>
      <c r="AB157">
        <v>1</v>
      </c>
      <c r="AC157" t="s">
        <v>57</v>
      </c>
      <c r="AD157">
        <v>1</v>
      </c>
      <c r="AE157">
        <v>30</v>
      </c>
      <c r="AF157" s="27">
        <v>0</v>
      </c>
      <c r="AM157">
        <v>1</v>
      </c>
      <c r="AN157">
        <v>1</v>
      </c>
      <c r="AQ157" s="27">
        <v>1232700</v>
      </c>
      <c r="AR157" t="s">
        <v>58</v>
      </c>
      <c r="AS157">
        <v>0</v>
      </c>
      <c r="AT157">
        <v>0</v>
      </c>
      <c r="AW157">
        <v>1</v>
      </c>
      <c r="AX157">
        <v>2</v>
      </c>
      <c r="AY157">
        <v>44013</v>
      </c>
      <c r="AZ157" t="s">
        <v>59</v>
      </c>
      <c r="BB157">
        <v>1</v>
      </c>
      <c r="BC157">
        <v>7</v>
      </c>
      <c r="BD157">
        <v>2</v>
      </c>
      <c r="BE157" s="3">
        <v>44286</v>
      </c>
      <c r="BF157" s="16" t="str">
        <f>VLOOKUP(C157,'Cta Contable'!A:E,5,FALSE)</f>
        <v>A</v>
      </c>
      <c r="BG157" s="16" t="str">
        <f>VLOOKUP(C157,'Cta Contable'!A:D,4,FALSE)</f>
        <v>Consumo</v>
      </c>
      <c r="BH157" t="str">
        <f>VLOOKUP(Q157,Lista!A:B,2,TRUE)</f>
        <v>2.500.001 - 5.000.000</v>
      </c>
      <c r="BI157" s="16" t="str">
        <f t="shared" si="6"/>
        <v>Al día</v>
      </c>
      <c r="BJ157" t="str">
        <f t="shared" si="5"/>
        <v>-</v>
      </c>
    </row>
    <row r="158" spans="1:62" x14ac:dyDescent="0.25">
      <c r="A158" t="s">
        <v>56</v>
      </c>
      <c r="B158" t="s">
        <v>171</v>
      </c>
      <c r="C158" s="17">
        <v>144205</v>
      </c>
      <c r="D158">
        <v>4</v>
      </c>
      <c r="E158">
        <v>20579</v>
      </c>
      <c r="F158" s="23">
        <v>44088</v>
      </c>
      <c r="G158" s="23">
        <v>45015</v>
      </c>
      <c r="H158">
        <v>0</v>
      </c>
      <c r="I158">
        <v>1</v>
      </c>
      <c r="J158">
        <v>5</v>
      </c>
      <c r="K158">
        <v>30</v>
      </c>
      <c r="L158">
        <v>2</v>
      </c>
      <c r="M158" s="25">
        <v>17.420000000000002</v>
      </c>
      <c r="N158" s="25">
        <v>18.880393000000002</v>
      </c>
      <c r="O158" s="27">
        <v>5000000</v>
      </c>
      <c r="P158" s="27">
        <v>206772</v>
      </c>
      <c r="Q158" s="27">
        <v>4309291</v>
      </c>
      <c r="R158" s="27">
        <v>61959</v>
      </c>
      <c r="S158">
        <v>0</v>
      </c>
      <c r="T158">
        <v>0</v>
      </c>
      <c r="V158" s="27">
        <v>0</v>
      </c>
      <c r="W158" s="27">
        <v>0</v>
      </c>
      <c r="X158" s="27">
        <v>0</v>
      </c>
      <c r="AA158" s="23">
        <v>44256</v>
      </c>
      <c r="AB158">
        <v>1</v>
      </c>
      <c r="AC158" t="s">
        <v>57</v>
      </c>
      <c r="AD158">
        <v>1</v>
      </c>
      <c r="AE158">
        <v>30</v>
      </c>
      <c r="AF158" s="27">
        <v>0</v>
      </c>
      <c r="AM158">
        <v>1</v>
      </c>
      <c r="AN158">
        <v>1</v>
      </c>
      <c r="AQ158" s="27">
        <v>347000</v>
      </c>
      <c r="AR158" t="s">
        <v>58</v>
      </c>
      <c r="AS158">
        <v>0</v>
      </c>
      <c r="AT158">
        <v>0</v>
      </c>
      <c r="AW158">
        <v>5</v>
      </c>
      <c r="BB158">
        <v>1</v>
      </c>
      <c r="BC158">
        <v>7</v>
      </c>
      <c r="BD158">
        <v>2</v>
      </c>
      <c r="BE158" s="3">
        <v>44286</v>
      </c>
      <c r="BF158" s="16" t="str">
        <f>VLOOKUP(C158,'Cta Contable'!A:E,5,FALSE)</f>
        <v>A</v>
      </c>
      <c r="BG158" s="16" t="str">
        <f>VLOOKUP(C158,'Cta Contable'!A:D,4,FALSE)</f>
        <v>Consumo</v>
      </c>
      <c r="BH158" t="str">
        <f>VLOOKUP(Q158,Lista!A:B,2,TRUE)</f>
        <v>2.500.001 - 5.000.000</v>
      </c>
      <c r="BI158" s="16" t="str">
        <f t="shared" si="6"/>
        <v>Al día</v>
      </c>
      <c r="BJ158" t="str">
        <f t="shared" si="5"/>
        <v>-</v>
      </c>
    </row>
    <row r="159" spans="1:62" x14ac:dyDescent="0.25">
      <c r="A159" t="s">
        <v>56</v>
      </c>
      <c r="B159" t="s">
        <v>171</v>
      </c>
      <c r="C159" s="17">
        <v>144205</v>
      </c>
      <c r="D159">
        <v>4</v>
      </c>
      <c r="E159">
        <v>17695</v>
      </c>
      <c r="F159" s="23">
        <v>44013</v>
      </c>
      <c r="G159" s="23">
        <v>44927</v>
      </c>
      <c r="H159">
        <v>0</v>
      </c>
      <c r="I159">
        <v>1</v>
      </c>
      <c r="J159">
        <v>9</v>
      </c>
      <c r="K159">
        <v>30</v>
      </c>
      <c r="L159">
        <v>2</v>
      </c>
      <c r="M159" s="25">
        <v>20.97</v>
      </c>
      <c r="N159" s="25">
        <v>23.107628999999999</v>
      </c>
      <c r="O159" s="27">
        <v>14684250</v>
      </c>
      <c r="P159" s="27">
        <v>633107</v>
      </c>
      <c r="Q159" s="27">
        <v>10999446</v>
      </c>
      <c r="R159" s="27">
        <v>6407</v>
      </c>
      <c r="S159">
        <v>0</v>
      </c>
      <c r="T159">
        <v>0</v>
      </c>
      <c r="V159" s="27">
        <v>0</v>
      </c>
      <c r="W159" s="27">
        <v>0</v>
      </c>
      <c r="X159" s="27">
        <v>0</v>
      </c>
      <c r="AA159" s="23">
        <v>44284</v>
      </c>
      <c r="AB159">
        <v>1</v>
      </c>
      <c r="AC159" t="s">
        <v>57</v>
      </c>
      <c r="AD159">
        <v>1</v>
      </c>
      <c r="AE159">
        <v>30</v>
      </c>
      <c r="AF159" s="27">
        <v>0</v>
      </c>
      <c r="AM159">
        <v>1</v>
      </c>
      <c r="AN159">
        <v>1</v>
      </c>
      <c r="AQ159" s="27">
        <v>2572013</v>
      </c>
      <c r="AR159" t="s">
        <v>58</v>
      </c>
      <c r="AS159">
        <v>0</v>
      </c>
      <c r="AT159">
        <v>0</v>
      </c>
      <c r="AW159">
        <v>1</v>
      </c>
      <c r="AX159">
        <v>2</v>
      </c>
      <c r="AY159">
        <v>44013</v>
      </c>
      <c r="AZ159" t="s">
        <v>59</v>
      </c>
      <c r="BB159">
        <v>1</v>
      </c>
      <c r="BC159">
        <v>7</v>
      </c>
      <c r="BD159">
        <v>2</v>
      </c>
      <c r="BE159" s="3">
        <v>44286</v>
      </c>
      <c r="BF159" s="16" t="str">
        <f>VLOOKUP(C159,'Cta Contable'!A:E,5,FALSE)</f>
        <v>A</v>
      </c>
      <c r="BG159" s="16" t="str">
        <f>VLOOKUP(C159,'Cta Contable'!A:D,4,FALSE)</f>
        <v>Consumo</v>
      </c>
      <c r="BH159" t="str">
        <f>VLOOKUP(Q159,Lista!A:B,2,TRUE)</f>
        <v>10.000.001 - 15.000.000</v>
      </c>
      <c r="BI159" s="16" t="str">
        <f t="shared" si="6"/>
        <v>Al día</v>
      </c>
      <c r="BJ159" t="str">
        <f t="shared" si="5"/>
        <v>-</v>
      </c>
    </row>
    <row r="160" spans="1:62" x14ac:dyDescent="0.25">
      <c r="A160" t="s">
        <v>56</v>
      </c>
      <c r="B160" t="s">
        <v>171</v>
      </c>
      <c r="C160" s="17">
        <v>144205</v>
      </c>
      <c r="D160">
        <v>4</v>
      </c>
      <c r="E160">
        <v>21429</v>
      </c>
      <c r="F160" s="23">
        <v>44265</v>
      </c>
      <c r="G160" s="23">
        <v>45015</v>
      </c>
      <c r="H160">
        <v>0</v>
      </c>
      <c r="I160">
        <v>1</v>
      </c>
      <c r="J160">
        <v>0</v>
      </c>
      <c r="K160">
        <v>30</v>
      </c>
      <c r="L160">
        <v>2</v>
      </c>
      <c r="M160" s="25">
        <v>11.420004</v>
      </c>
      <c r="N160" s="25">
        <v>12.03712</v>
      </c>
      <c r="O160" s="27">
        <v>3000000</v>
      </c>
      <c r="P160" s="27">
        <v>140409</v>
      </c>
      <c r="Q160" s="27">
        <v>3000000</v>
      </c>
      <c r="R160" s="27">
        <v>0</v>
      </c>
      <c r="S160">
        <v>0</v>
      </c>
      <c r="T160">
        <v>0</v>
      </c>
      <c r="V160" s="27">
        <v>0</v>
      </c>
      <c r="W160" s="27">
        <v>0</v>
      </c>
      <c r="X160" s="27">
        <v>0</v>
      </c>
      <c r="AA160" s="23">
        <v>44285</v>
      </c>
      <c r="AB160">
        <v>1</v>
      </c>
      <c r="AC160" t="s">
        <v>57</v>
      </c>
      <c r="AD160">
        <v>1</v>
      </c>
      <c r="AE160">
        <v>30</v>
      </c>
      <c r="AF160" s="27">
        <v>0</v>
      </c>
      <c r="AM160">
        <v>1</v>
      </c>
      <c r="AN160">
        <v>1</v>
      </c>
      <c r="AQ160" s="27">
        <v>701494</v>
      </c>
      <c r="AR160" t="s">
        <v>58</v>
      </c>
      <c r="AS160">
        <v>0</v>
      </c>
      <c r="AT160">
        <v>0</v>
      </c>
      <c r="AW160">
        <v>5</v>
      </c>
      <c r="BB160">
        <v>1</v>
      </c>
      <c r="BC160">
        <v>7</v>
      </c>
      <c r="BD160">
        <v>2</v>
      </c>
      <c r="BE160" s="3">
        <v>44286</v>
      </c>
      <c r="BF160" s="16" t="str">
        <f>VLOOKUP(C160,'Cta Contable'!A:E,5,FALSE)</f>
        <v>A</v>
      </c>
      <c r="BG160" s="16" t="str">
        <f>VLOOKUP(C160,'Cta Contable'!A:D,4,FALSE)</f>
        <v>Consumo</v>
      </c>
      <c r="BH160" t="str">
        <f>VLOOKUP(Q160,Lista!A:B,2,TRUE)</f>
        <v>2.500.001 - 5.000.000</v>
      </c>
      <c r="BI160" s="16" t="str">
        <f t="shared" si="6"/>
        <v>Al día</v>
      </c>
      <c r="BJ160" t="str">
        <f t="shared" si="5"/>
        <v>-</v>
      </c>
    </row>
    <row r="161" spans="1:62" x14ac:dyDescent="0.25">
      <c r="A161" t="s">
        <v>56</v>
      </c>
      <c r="B161" t="s">
        <v>171</v>
      </c>
      <c r="C161" s="17">
        <v>144205</v>
      </c>
      <c r="D161">
        <v>3</v>
      </c>
      <c r="E161">
        <v>19947</v>
      </c>
      <c r="F161" s="23">
        <v>44013</v>
      </c>
      <c r="G161" s="23">
        <v>45240</v>
      </c>
      <c r="H161">
        <v>0</v>
      </c>
      <c r="I161">
        <v>1</v>
      </c>
      <c r="J161">
        <v>8</v>
      </c>
      <c r="K161">
        <v>30</v>
      </c>
      <c r="L161">
        <v>2</v>
      </c>
      <c r="M161" s="25">
        <v>21.07</v>
      </c>
      <c r="N161" s="25">
        <v>23.228676</v>
      </c>
      <c r="O161" s="27">
        <v>19921666</v>
      </c>
      <c r="P161" s="27">
        <v>697430</v>
      </c>
      <c r="Q161" s="27">
        <v>16963510</v>
      </c>
      <c r="R161" s="27">
        <v>198560</v>
      </c>
      <c r="S161">
        <v>0</v>
      </c>
      <c r="T161">
        <v>0</v>
      </c>
      <c r="V161" s="27">
        <v>0</v>
      </c>
      <c r="W161" s="27">
        <v>0</v>
      </c>
      <c r="X161" s="27">
        <v>0</v>
      </c>
      <c r="AA161" s="23">
        <v>44267</v>
      </c>
      <c r="AB161">
        <v>1</v>
      </c>
      <c r="AC161" t="s">
        <v>57</v>
      </c>
      <c r="AD161">
        <v>1</v>
      </c>
      <c r="AE161">
        <v>30</v>
      </c>
      <c r="AF161" s="27">
        <v>0</v>
      </c>
      <c r="AM161">
        <v>1</v>
      </c>
      <c r="AN161">
        <v>1</v>
      </c>
      <c r="AO161" s="40">
        <v>44013</v>
      </c>
      <c r="AP161" s="40" t="s">
        <v>59</v>
      </c>
      <c r="AQ161" s="27">
        <v>7442435</v>
      </c>
      <c r="AR161" t="s">
        <v>58</v>
      </c>
      <c r="AS161">
        <v>1</v>
      </c>
      <c r="AT161">
        <v>0</v>
      </c>
      <c r="AW161">
        <v>5</v>
      </c>
      <c r="BB161">
        <v>1</v>
      </c>
      <c r="BC161">
        <v>7</v>
      </c>
      <c r="BD161">
        <v>2</v>
      </c>
      <c r="BE161" s="3">
        <v>44286</v>
      </c>
      <c r="BF161" s="16" t="str">
        <f>VLOOKUP(C161,'Cta Contable'!A:E,5,FALSE)</f>
        <v>A</v>
      </c>
      <c r="BG161" s="16" t="str">
        <f>VLOOKUP(C161,'Cta Contable'!A:D,4,FALSE)</f>
        <v>Consumo</v>
      </c>
      <c r="BH161" t="str">
        <f>VLOOKUP(Q161,Lista!A:B,2,TRUE)</f>
        <v>15.000.001 - 20.000.000</v>
      </c>
      <c r="BI161" s="16" t="str">
        <f t="shared" si="6"/>
        <v>Al día</v>
      </c>
      <c r="BJ161" t="str">
        <f t="shared" si="5"/>
        <v>-</v>
      </c>
    </row>
    <row r="162" spans="1:62" x14ac:dyDescent="0.25">
      <c r="A162" t="s">
        <v>56</v>
      </c>
      <c r="B162" t="s">
        <v>171</v>
      </c>
      <c r="C162" s="17">
        <v>144205</v>
      </c>
      <c r="D162">
        <v>4</v>
      </c>
      <c r="E162">
        <v>20759</v>
      </c>
      <c r="F162" s="23">
        <v>44125</v>
      </c>
      <c r="G162" s="23">
        <v>44985</v>
      </c>
      <c r="H162">
        <v>0</v>
      </c>
      <c r="I162">
        <v>1</v>
      </c>
      <c r="J162">
        <v>5</v>
      </c>
      <c r="K162">
        <v>30</v>
      </c>
      <c r="L162">
        <v>2</v>
      </c>
      <c r="M162" s="25">
        <v>11.42</v>
      </c>
      <c r="N162" s="25">
        <v>12.037115999999999</v>
      </c>
      <c r="O162" s="27">
        <v>7100000</v>
      </c>
      <c r="P162" s="27">
        <v>290052</v>
      </c>
      <c r="Q162" s="27">
        <v>5966206</v>
      </c>
      <c r="R162" s="27">
        <v>0</v>
      </c>
      <c r="S162">
        <v>0</v>
      </c>
      <c r="T162">
        <v>0</v>
      </c>
      <c r="V162" s="27">
        <v>0</v>
      </c>
      <c r="W162" s="27">
        <v>0</v>
      </c>
      <c r="X162" s="27">
        <v>0</v>
      </c>
      <c r="AA162" s="23">
        <v>44286</v>
      </c>
      <c r="AB162">
        <v>1</v>
      </c>
      <c r="AC162" t="s">
        <v>57</v>
      </c>
      <c r="AD162">
        <v>1</v>
      </c>
      <c r="AE162">
        <v>30</v>
      </c>
      <c r="AF162" s="27">
        <v>0</v>
      </c>
      <c r="AM162">
        <v>1</v>
      </c>
      <c r="AN162">
        <v>1</v>
      </c>
      <c r="AQ162" s="27">
        <v>2617565</v>
      </c>
      <c r="AR162" t="s">
        <v>58</v>
      </c>
      <c r="AS162">
        <v>0</v>
      </c>
      <c r="AT162">
        <v>0</v>
      </c>
      <c r="AW162">
        <v>5</v>
      </c>
      <c r="BB162">
        <v>1</v>
      </c>
      <c r="BC162">
        <v>7</v>
      </c>
      <c r="BD162">
        <v>2</v>
      </c>
      <c r="BE162" s="3">
        <v>44286</v>
      </c>
      <c r="BF162" s="16" t="str">
        <f>VLOOKUP(C162,'Cta Contable'!A:E,5,FALSE)</f>
        <v>A</v>
      </c>
      <c r="BG162" s="16" t="str">
        <f>VLOOKUP(C162,'Cta Contable'!A:D,4,FALSE)</f>
        <v>Consumo</v>
      </c>
      <c r="BH162" t="str">
        <f>VLOOKUP(Q162,Lista!A:B,2,TRUE)</f>
        <v>5.000.001 - 10.000.000</v>
      </c>
      <c r="BI162" s="16" t="str">
        <f t="shared" si="6"/>
        <v>Al día</v>
      </c>
      <c r="BJ162" t="str">
        <f t="shared" si="5"/>
        <v>-</v>
      </c>
    </row>
    <row r="163" spans="1:62" x14ac:dyDescent="0.25">
      <c r="A163" t="s">
        <v>56</v>
      </c>
      <c r="B163" t="s">
        <v>171</v>
      </c>
      <c r="C163" s="17">
        <v>144205</v>
      </c>
      <c r="D163">
        <v>4</v>
      </c>
      <c r="E163">
        <v>19662</v>
      </c>
      <c r="F163" s="23">
        <v>43822</v>
      </c>
      <c r="G163" s="23">
        <v>44560</v>
      </c>
      <c r="H163">
        <v>0</v>
      </c>
      <c r="I163">
        <v>1</v>
      </c>
      <c r="J163">
        <v>15</v>
      </c>
      <c r="K163">
        <v>30</v>
      </c>
      <c r="L163">
        <v>2</v>
      </c>
      <c r="M163" s="25">
        <v>23.35</v>
      </c>
      <c r="N163" s="25">
        <v>26.018343000000002</v>
      </c>
      <c r="O163" s="27">
        <v>3200000</v>
      </c>
      <c r="P163" s="27">
        <v>168151</v>
      </c>
      <c r="Q163" s="27">
        <v>1370975</v>
      </c>
      <c r="R163" s="27">
        <v>889</v>
      </c>
      <c r="S163">
        <v>0</v>
      </c>
      <c r="T163">
        <v>0</v>
      </c>
      <c r="V163" s="27">
        <v>0</v>
      </c>
      <c r="W163" s="27">
        <v>0</v>
      </c>
      <c r="X163" s="27">
        <v>0</v>
      </c>
      <c r="AA163" s="23">
        <v>44284</v>
      </c>
      <c r="AB163">
        <v>1</v>
      </c>
      <c r="AC163" t="s">
        <v>57</v>
      </c>
      <c r="AD163">
        <v>1</v>
      </c>
      <c r="AE163">
        <v>30</v>
      </c>
      <c r="AF163" s="27">
        <v>0</v>
      </c>
      <c r="AM163">
        <v>1</v>
      </c>
      <c r="AN163">
        <v>1</v>
      </c>
      <c r="AQ163" s="27">
        <v>1418000</v>
      </c>
      <c r="AR163" t="s">
        <v>58</v>
      </c>
      <c r="AS163">
        <v>0</v>
      </c>
      <c r="AT163">
        <v>0</v>
      </c>
      <c r="AW163">
        <v>5</v>
      </c>
      <c r="BB163">
        <v>1</v>
      </c>
      <c r="BC163">
        <v>7</v>
      </c>
      <c r="BD163">
        <v>2</v>
      </c>
      <c r="BE163" s="3">
        <v>44286</v>
      </c>
      <c r="BF163" s="16" t="str">
        <f>VLOOKUP(C163,'Cta Contable'!A:E,5,FALSE)</f>
        <v>A</v>
      </c>
      <c r="BG163" s="16" t="str">
        <f>VLOOKUP(C163,'Cta Contable'!A:D,4,FALSE)</f>
        <v>Consumo</v>
      </c>
      <c r="BH163" t="str">
        <f>VLOOKUP(Q163,Lista!A:B,2,TRUE)</f>
        <v>1- 2.500.000</v>
      </c>
      <c r="BI163" s="16" t="str">
        <f t="shared" si="6"/>
        <v>Al día</v>
      </c>
      <c r="BJ163" t="str">
        <f t="shared" si="5"/>
        <v>-</v>
      </c>
    </row>
    <row r="164" spans="1:62" x14ac:dyDescent="0.25">
      <c r="A164" t="s">
        <v>56</v>
      </c>
      <c r="B164" t="s">
        <v>171</v>
      </c>
      <c r="C164" s="17">
        <v>144205</v>
      </c>
      <c r="D164">
        <v>4</v>
      </c>
      <c r="E164">
        <v>15067</v>
      </c>
      <c r="F164" s="23">
        <v>42867</v>
      </c>
      <c r="G164" s="23">
        <v>45079</v>
      </c>
      <c r="H164">
        <v>0</v>
      </c>
      <c r="I164">
        <v>1</v>
      </c>
      <c r="J164">
        <v>46</v>
      </c>
      <c r="K164">
        <v>30</v>
      </c>
      <c r="L164">
        <v>2</v>
      </c>
      <c r="M164" s="25">
        <v>18.54</v>
      </c>
      <c r="N164" s="25">
        <v>20.199463000000002</v>
      </c>
      <c r="O164" s="27">
        <v>29900000</v>
      </c>
      <c r="P164" s="27">
        <v>691112</v>
      </c>
      <c r="Q164" s="27">
        <v>14489881.140000001</v>
      </c>
      <c r="R164" s="27">
        <v>22386</v>
      </c>
      <c r="S164">
        <v>0</v>
      </c>
      <c r="T164">
        <v>0</v>
      </c>
      <c r="V164" s="27">
        <v>0</v>
      </c>
      <c r="W164" s="27">
        <v>0</v>
      </c>
      <c r="X164" s="27">
        <v>0</v>
      </c>
      <c r="AA164" s="23">
        <v>44282</v>
      </c>
      <c r="AB164">
        <v>1</v>
      </c>
      <c r="AC164" t="s">
        <v>57</v>
      </c>
      <c r="AD164">
        <v>1</v>
      </c>
      <c r="AE164">
        <v>30</v>
      </c>
      <c r="AF164" s="27">
        <v>0</v>
      </c>
      <c r="AM164">
        <v>1</v>
      </c>
      <c r="AN164">
        <v>1</v>
      </c>
      <c r="AQ164" s="27">
        <v>1818447</v>
      </c>
      <c r="AR164" t="s">
        <v>58</v>
      </c>
      <c r="AS164">
        <v>0</v>
      </c>
      <c r="AT164">
        <v>0</v>
      </c>
      <c r="AW164">
        <v>5</v>
      </c>
      <c r="BB164">
        <v>1</v>
      </c>
      <c r="BC164">
        <v>7</v>
      </c>
      <c r="BD164">
        <v>2</v>
      </c>
      <c r="BE164" s="3">
        <v>44286</v>
      </c>
      <c r="BF164" s="16" t="str">
        <f>VLOOKUP(C164,'Cta Contable'!A:E,5,FALSE)</f>
        <v>A</v>
      </c>
      <c r="BG164" s="16" t="str">
        <f>VLOOKUP(C164,'Cta Contable'!A:D,4,FALSE)</f>
        <v>Consumo</v>
      </c>
      <c r="BH164" t="str">
        <f>VLOOKUP(Q164,Lista!A:B,2,TRUE)</f>
        <v>10.000.001 - 15.000.000</v>
      </c>
      <c r="BI164" s="16" t="str">
        <f t="shared" si="6"/>
        <v>Al día</v>
      </c>
      <c r="BJ164" t="str">
        <f t="shared" si="5"/>
        <v>-</v>
      </c>
    </row>
    <row r="165" spans="1:62" x14ac:dyDescent="0.25">
      <c r="A165" t="s">
        <v>56</v>
      </c>
      <c r="B165" t="s">
        <v>171</v>
      </c>
      <c r="C165" s="17">
        <v>144205</v>
      </c>
      <c r="D165">
        <v>4</v>
      </c>
      <c r="E165">
        <v>20934</v>
      </c>
      <c r="F165" s="23">
        <v>44155</v>
      </c>
      <c r="G165" s="23">
        <v>44531</v>
      </c>
      <c r="H165">
        <v>0</v>
      </c>
      <c r="I165">
        <v>1</v>
      </c>
      <c r="J165">
        <v>4</v>
      </c>
      <c r="K165">
        <v>30</v>
      </c>
      <c r="L165">
        <v>2</v>
      </c>
      <c r="M165" s="25">
        <v>11.42</v>
      </c>
      <c r="N165" s="25">
        <v>12.037115999999999</v>
      </c>
      <c r="O165" s="27">
        <v>500000</v>
      </c>
      <c r="P165" s="27">
        <v>44289</v>
      </c>
      <c r="Q165" s="27">
        <v>339074</v>
      </c>
      <c r="R165" s="27">
        <v>324</v>
      </c>
      <c r="S165">
        <v>0</v>
      </c>
      <c r="T165">
        <v>0</v>
      </c>
      <c r="V165" s="27">
        <v>0</v>
      </c>
      <c r="W165" s="27">
        <v>0</v>
      </c>
      <c r="X165" s="27">
        <v>0</v>
      </c>
      <c r="AA165" s="23">
        <v>44282</v>
      </c>
      <c r="AB165">
        <v>1</v>
      </c>
      <c r="AC165" t="s">
        <v>57</v>
      </c>
      <c r="AD165">
        <v>1</v>
      </c>
      <c r="AE165">
        <v>30</v>
      </c>
      <c r="AF165" s="27">
        <v>0</v>
      </c>
      <c r="AM165">
        <v>1</v>
      </c>
      <c r="AN165">
        <v>1</v>
      </c>
      <c r="AQ165" s="27">
        <v>42553</v>
      </c>
      <c r="AR165" t="s">
        <v>58</v>
      </c>
      <c r="AS165">
        <v>0</v>
      </c>
      <c r="AT165">
        <v>0</v>
      </c>
      <c r="AW165">
        <v>5</v>
      </c>
      <c r="BB165">
        <v>1</v>
      </c>
      <c r="BC165">
        <v>7</v>
      </c>
      <c r="BD165">
        <v>2</v>
      </c>
      <c r="BE165" s="3">
        <v>44286</v>
      </c>
      <c r="BF165" s="16" t="str">
        <f>VLOOKUP(C165,'Cta Contable'!A:E,5,FALSE)</f>
        <v>A</v>
      </c>
      <c r="BG165" s="16" t="str">
        <f>VLOOKUP(C165,'Cta Contable'!A:D,4,FALSE)</f>
        <v>Consumo</v>
      </c>
      <c r="BH165" t="str">
        <f>VLOOKUP(Q165,Lista!A:B,2,TRUE)</f>
        <v>1- 2.500.000</v>
      </c>
      <c r="BI165" s="16" t="str">
        <f t="shared" si="6"/>
        <v>Al día</v>
      </c>
      <c r="BJ165" t="str">
        <f t="shared" si="5"/>
        <v>-</v>
      </c>
    </row>
    <row r="166" spans="1:62" x14ac:dyDescent="0.25">
      <c r="A166" t="s">
        <v>56</v>
      </c>
      <c r="B166" t="s">
        <v>171</v>
      </c>
      <c r="C166" s="17">
        <v>144205</v>
      </c>
      <c r="D166">
        <v>4</v>
      </c>
      <c r="E166">
        <v>19470</v>
      </c>
      <c r="F166" s="23">
        <v>43769</v>
      </c>
      <c r="G166" s="23">
        <v>44515</v>
      </c>
      <c r="H166">
        <v>15</v>
      </c>
      <c r="I166">
        <v>1</v>
      </c>
      <c r="J166">
        <v>15</v>
      </c>
      <c r="K166">
        <v>30</v>
      </c>
      <c r="L166">
        <v>2</v>
      </c>
      <c r="M166" s="25">
        <v>17.329999999999998</v>
      </c>
      <c r="N166" s="25">
        <v>18.774975000000001</v>
      </c>
      <c r="O166" s="27">
        <v>2500000</v>
      </c>
      <c r="P166" s="27">
        <v>124002</v>
      </c>
      <c r="Q166" s="27">
        <v>1039533</v>
      </c>
      <c r="R166" s="27">
        <v>16456</v>
      </c>
      <c r="S166">
        <v>0</v>
      </c>
      <c r="T166">
        <v>0</v>
      </c>
      <c r="V166" s="27">
        <v>0</v>
      </c>
      <c r="W166" s="27">
        <v>0</v>
      </c>
      <c r="X166" s="27">
        <v>0</v>
      </c>
      <c r="AA166" s="23">
        <v>44270</v>
      </c>
      <c r="AB166">
        <v>1</v>
      </c>
      <c r="AC166" t="s">
        <v>57</v>
      </c>
      <c r="AD166">
        <v>1</v>
      </c>
      <c r="AE166">
        <v>30</v>
      </c>
      <c r="AF166" s="27">
        <v>109001</v>
      </c>
      <c r="AM166">
        <v>1</v>
      </c>
      <c r="AN166">
        <v>1</v>
      </c>
      <c r="AQ166" s="27">
        <v>242000</v>
      </c>
      <c r="AR166" t="s">
        <v>58</v>
      </c>
      <c r="AS166">
        <v>0</v>
      </c>
      <c r="AT166">
        <v>0</v>
      </c>
      <c r="AW166">
        <v>5</v>
      </c>
      <c r="BB166">
        <v>1</v>
      </c>
      <c r="BC166">
        <v>7</v>
      </c>
      <c r="BD166">
        <v>2</v>
      </c>
      <c r="BE166" s="3">
        <v>44286</v>
      </c>
      <c r="BF166" s="16" t="str">
        <f>VLOOKUP(C166,'Cta Contable'!A:E,5,FALSE)</f>
        <v>A</v>
      </c>
      <c r="BG166" s="16" t="str">
        <f>VLOOKUP(C166,'Cta Contable'!A:D,4,FALSE)</f>
        <v>Consumo</v>
      </c>
      <c r="BH166" t="str">
        <f>VLOOKUP(Q166,Lista!A:B,2,TRUE)</f>
        <v>1- 2.500.000</v>
      </c>
      <c r="BI166" s="16" t="str">
        <f t="shared" si="6"/>
        <v>Al día</v>
      </c>
      <c r="BJ166" t="str">
        <f t="shared" si="5"/>
        <v>-</v>
      </c>
    </row>
    <row r="167" spans="1:62" x14ac:dyDescent="0.25">
      <c r="A167" t="s">
        <v>56</v>
      </c>
      <c r="B167" t="s">
        <v>171</v>
      </c>
      <c r="C167" s="17">
        <v>144205</v>
      </c>
      <c r="D167">
        <v>4</v>
      </c>
      <c r="E167">
        <v>19457</v>
      </c>
      <c r="F167" s="23">
        <v>43768</v>
      </c>
      <c r="G167" s="23">
        <v>45601</v>
      </c>
      <c r="H167">
        <v>25</v>
      </c>
      <c r="I167">
        <v>1</v>
      </c>
      <c r="J167">
        <v>15</v>
      </c>
      <c r="K167">
        <v>30</v>
      </c>
      <c r="L167">
        <v>2</v>
      </c>
      <c r="M167" s="25">
        <v>20.93</v>
      </c>
      <c r="N167" s="25">
        <v>23.059239999999999</v>
      </c>
      <c r="O167" s="27">
        <v>7000000</v>
      </c>
      <c r="P167" s="27">
        <v>189098</v>
      </c>
      <c r="Q167" s="27">
        <v>5776266</v>
      </c>
      <c r="R167" s="27">
        <v>83960</v>
      </c>
      <c r="S167">
        <v>0</v>
      </c>
      <c r="T167">
        <v>0</v>
      </c>
      <c r="V167" s="27">
        <v>0</v>
      </c>
      <c r="W167" s="27">
        <v>0</v>
      </c>
      <c r="X167" s="27">
        <v>0</v>
      </c>
      <c r="AA167" s="23">
        <v>44275</v>
      </c>
      <c r="AB167">
        <v>1</v>
      </c>
      <c r="AC167" t="s">
        <v>57</v>
      </c>
      <c r="AD167">
        <v>1</v>
      </c>
      <c r="AE167">
        <v>30</v>
      </c>
      <c r="AF167" s="27">
        <v>701</v>
      </c>
      <c r="AM167">
        <v>1</v>
      </c>
      <c r="AN167">
        <v>1</v>
      </c>
      <c r="AQ167" s="27">
        <v>792000</v>
      </c>
      <c r="AR167" t="s">
        <v>58</v>
      </c>
      <c r="AS167">
        <v>0</v>
      </c>
      <c r="AT167">
        <v>0</v>
      </c>
      <c r="AW167">
        <v>5</v>
      </c>
      <c r="BB167">
        <v>1</v>
      </c>
      <c r="BC167">
        <v>7</v>
      </c>
      <c r="BD167">
        <v>2</v>
      </c>
      <c r="BE167" s="3">
        <v>44286</v>
      </c>
      <c r="BF167" s="16" t="str">
        <f>VLOOKUP(C167,'Cta Contable'!A:E,5,FALSE)</f>
        <v>A</v>
      </c>
      <c r="BG167" s="16" t="str">
        <f>VLOOKUP(C167,'Cta Contable'!A:D,4,FALSE)</f>
        <v>Consumo</v>
      </c>
      <c r="BH167" t="str">
        <f>VLOOKUP(Q167,Lista!A:B,2,TRUE)</f>
        <v>5.000.001 - 10.000.000</v>
      </c>
      <c r="BI167" s="16" t="str">
        <f t="shared" si="6"/>
        <v>Al día</v>
      </c>
      <c r="BJ167" t="str">
        <f t="shared" si="5"/>
        <v>-</v>
      </c>
    </row>
    <row r="168" spans="1:62" x14ac:dyDescent="0.25">
      <c r="A168" t="s">
        <v>56</v>
      </c>
      <c r="B168" t="s">
        <v>171</v>
      </c>
      <c r="C168" s="17">
        <v>144205</v>
      </c>
      <c r="D168">
        <v>4</v>
      </c>
      <c r="E168">
        <v>18235</v>
      </c>
      <c r="F168" s="23">
        <v>43517</v>
      </c>
      <c r="G168" s="23">
        <v>44621</v>
      </c>
      <c r="H168">
        <v>0</v>
      </c>
      <c r="I168">
        <v>1</v>
      </c>
      <c r="J168">
        <v>24</v>
      </c>
      <c r="K168">
        <v>30</v>
      </c>
      <c r="L168">
        <v>2</v>
      </c>
      <c r="M168" s="25">
        <v>21.03</v>
      </c>
      <c r="N168" s="25">
        <v>23.180243999999998</v>
      </c>
      <c r="O168" s="27">
        <v>12000000</v>
      </c>
      <c r="P168" s="27">
        <v>452286</v>
      </c>
      <c r="Q168" s="27">
        <v>4856385</v>
      </c>
      <c r="R168" s="27">
        <v>82273</v>
      </c>
      <c r="S168">
        <v>0</v>
      </c>
      <c r="T168">
        <v>0</v>
      </c>
      <c r="V168" s="27">
        <v>0</v>
      </c>
      <c r="W168" s="27">
        <v>0</v>
      </c>
      <c r="X168" s="27">
        <v>0</v>
      </c>
      <c r="AA168" s="23">
        <v>44256</v>
      </c>
      <c r="AB168">
        <v>1</v>
      </c>
      <c r="AC168" t="s">
        <v>57</v>
      </c>
      <c r="AD168">
        <v>1</v>
      </c>
      <c r="AE168">
        <v>30</v>
      </c>
      <c r="AF168" s="27">
        <v>0</v>
      </c>
      <c r="AM168">
        <v>1</v>
      </c>
      <c r="AN168">
        <v>1</v>
      </c>
      <c r="AQ168" s="27">
        <v>825577</v>
      </c>
      <c r="AR168" t="s">
        <v>58</v>
      </c>
      <c r="AS168">
        <v>0</v>
      </c>
      <c r="AT168">
        <v>0</v>
      </c>
      <c r="AW168">
        <v>5</v>
      </c>
      <c r="BB168">
        <v>1</v>
      </c>
      <c r="BC168">
        <v>7</v>
      </c>
      <c r="BD168">
        <v>2</v>
      </c>
      <c r="BE168" s="3">
        <v>44286</v>
      </c>
      <c r="BF168" s="16" t="str">
        <f>VLOOKUP(C168,'Cta Contable'!A:E,5,FALSE)</f>
        <v>A</v>
      </c>
      <c r="BG168" s="16" t="str">
        <f>VLOOKUP(C168,'Cta Contable'!A:D,4,FALSE)</f>
        <v>Consumo</v>
      </c>
      <c r="BH168" t="str">
        <f>VLOOKUP(Q168,Lista!A:B,2,TRUE)</f>
        <v>2.500.001 - 5.000.000</v>
      </c>
      <c r="BI168" s="16" t="str">
        <f t="shared" si="6"/>
        <v>Al día</v>
      </c>
      <c r="BJ168" t="str">
        <f t="shared" si="5"/>
        <v>-</v>
      </c>
    </row>
    <row r="169" spans="1:62" x14ac:dyDescent="0.25">
      <c r="A169" t="s">
        <v>56</v>
      </c>
      <c r="B169" t="s">
        <v>171</v>
      </c>
      <c r="C169" s="17">
        <v>144205</v>
      </c>
      <c r="D169">
        <v>4</v>
      </c>
      <c r="E169">
        <v>20357</v>
      </c>
      <c r="F169" s="23">
        <v>44035</v>
      </c>
      <c r="G169" s="23">
        <v>45275</v>
      </c>
      <c r="H169">
        <v>0</v>
      </c>
      <c r="I169">
        <v>1</v>
      </c>
      <c r="J169">
        <v>7</v>
      </c>
      <c r="K169">
        <v>30</v>
      </c>
      <c r="L169">
        <v>2</v>
      </c>
      <c r="M169" s="25">
        <v>19.320074000000002</v>
      </c>
      <c r="N169" s="25">
        <v>21.126100000000001</v>
      </c>
      <c r="O169" s="27">
        <v>5000000</v>
      </c>
      <c r="P169" s="27">
        <v>170511</v>
      </c>
      <c r="Q169" s="27">
        <v>4337830</v>
      </c>
      <c r="R169" s="27">
        <v>32592</v>
      </c>
      <c r="S169">
        <v>0</v>
      </c>
      <c r="T169">
        <v>0</v>
      </c>
      <c r="V169" s="27">
        <v>0</v>
      </c>
      <c r="W169" s="27">
        <v>0</v>
      </c>
      <c r="X169" s="27">
        <v>0</v>
      </c>
      <c r="AA169" s="23">
        <v>44271</v>
      </c>
      <c r="AB169">
        <v>1</v>
      </c>
      <c r="AC169" t="s">
        <v>57</v>
      </c>
      <c r="AD169">
        <v>1</v>
      </c>
      <c r="AE169">
        <v>30</v>
      </c>
      <c r="AF169" s="27">
        <v>0</v>
      </c>
      <c r="AM169">
        <v>1</v>
      </c>
      <c r="AN169">
        <v>1</v>
      </c>
      <c r="AQ169" s="27">
        <v>737423</v>
      </c>
      <c r="AR169" t="s">
        <v>58</v>
      </c>
      <c r="AS169">
        <v>0</v>
      </c>
      <c r="AT169">
        <v>0</v>
      </c>
      <c r="AW169">
        <v>5</v>
      </c>
      <c r="BB169">
        <v>1</v>
      </c>
      <c r="BC169">
        <v>7</v>
      </c>
      <c r="BD169">
        <v>2</v>
      </c>
      <c r="BE169" s="3">
        <v>44286</v>
      </c>
      <c r="BF169" s="16" t="str">
        <f>VLOOKUP(C169,'Cta Contable'!A:E,5,FALSE)</f>
        <v>A</v>
      </c>
      <c r="BG169" s="16" t="str">
        <f>VLOOKUP(C169,'Cta Contable'!A:D,4,FALSE)</f>
        <v>Consumo</v>
      </c>
      <c r="BH169" t="str">
        <f>VLOOKUP(Q169,Lista!A:B,2,TRUE)</f>
        <v>2.500.001 - 5.000.000</v>
      </c>
      <c r="BI169" s="16" t="str">
        <f t="shared" si="6"/>
        <v>Al día</v>
      </c>
      <c r="BJ169" t="str">
        <f t="shared" si="5"/>
        <v>-</v>
      </c>
    </row>
    <row r="170" spans="1:62" x14ac:dyDescent="0.25">
      <c r="A170" t="s">
        <v>56</v>
      </c>
      <c r="B170" t="s">
        <v>171</v>
      </c>
      <c r="C170" s="17">
        <v>141205</v>
      </c>
      <c r="D170">
        <v>4</v>
      </c>
      <c r="E170">
        <v>20837</v>
      </c>
      <c r="F170" s="23">
        <v>44134</v>
      </c>
      <c r="G170" s="23">
        <v>47786</v>
      </c>
      <c r="H170">
        <v>30</v>
      </c>
      <c r="I170">
        <v>1</v>
      </c>
      <c r="J170">
        <v>3</v>
      </c>
      <c r="K170">
        <v>30</v>
      </c>
      <c r="L170">
        <v>2</v>
      </c>
      <c r="M170" s="25">
        <v>19.32</v>
      </c>
      <c r="N170" s="25">
        <v>21.126010999999998</v>
      </c>
      <c r="O170" s="27">
        <v>50000000</v>
      </c>
      <c r="P170" s="27">
        <v>943844</v>
      </c>
      <c r="Q170" s="27">
        <v>49576726</v>
      </c>
      <c r="R170" s="27">
        <v>1552741</v>
      </c>
      <c r="S170">
        <v>0</v>
      </c>
      <c r="T170">
        <v>50000000</v>
      </c>
      <c r="V170" s="27">
        <v>0</v>
      </c>
      <c r="W170" s="27">
        <v>0</v>
      </c>
      <c r="X170" s="27">
        <v>0</v>
      </c>
      <c r="AA170" s="23">
        <v>44236</v>
      </c>
      <c r="AB170">
        <v>1</v>
      </c>
      <c r="AC170" t="s">
        <v>57</v>
      </c>
      <c r="AD170">
        <v>1</v>
      </c>
      <c r="AE170">
        <v>30</v>
      </c>
      <c r="AF170" s="27">
        <v>293639</v>
      </c>
      <c r="AM170">
        <v>1</v>
      </c>
      <c r="AN170">
        <v>1</v>
      </c>
      <c r="AQ170" s="27">
        <v>2644000</v>
      </c>
      <c r="AR170" t="s">
        <v>58</v>
      </c>
      <c r="AS170">
        <v>0</v>
      </c>
      <c r="AT170">
        <v>0</v>
      </c>
      <c r="AW170">
        <v>5</v>
      </c>
      <c r="BB170">
        <v>1</v>
      </c>
      <c r="BC170">
        <v>7</v>
      </c>
      <c r="BD170">
        <v>2</v>
      </c>
      <c r="BE170" s="3">
        <v>44286</v>
      </c>
      <c r="BF170" s="16" t="str">
        <f>VLOOKUP(C170,'Cta Contable'!A:E,5,FALSE)</f>
        <v>A</v>
      </c>
      <c r="BG170" s="16" t="str">
        <f>VLOOKUP(C170,'Cta Contable'!A:D,4,FALSE)</f>
        <v>Consumo</v>
      </c>
      <c r="BH170" t="str">
        <f>VLOOKUP(Q170,Lista!A:B,2,TRUE)</f>
        <v>20.000.001 - 63.000.000</v>
      </c>
      <c r="BI170" s="16" t="str">
        <f t="shared" si="6"/>
        <v>Al día</v>
      </c>
      <c r="BJ170" t="str">
        <f t="shared" si="5"/>
        <v>-</v>
      </c>
    </row>
    <row r="171" spans="1:62" x14ac:dyDescent="0.25">
      <c r="A171" t="s">
        <v>56</v>
      </c>
      <c r="B171" t="s">
        <v>171</v>
      </c>
      <c r="C171" s="17">
        <v>144205</v>
      </c>
      <c r="D171">
        <v>4</v>
      </c>
      <c r="E171">
        <v>20439</v>
      </c>
      <c r="F171" s="23">
        <v>44054</v>
      </c>
      <c r="G171" s="23">
        <v>44285</v>
      </c>
      <c r="H171">
        <v>0</v>
      </c>
      <c r="I171">
        <v>1</v>
      </c>
      <c r="J171">
        <v>6</v>
      </c>
      <c r="K171">
        <v>30</v>
      </c>
      <c r="L171">
        <v>2</v>
      </c>
      <c r="M171" s="25">
        <v>11.42</v>
      </c>
      <c r="N171" s="25">
        <v>12.037115999999999</v>
      </c>
      <c r="O171" s="27">
        <v>595000</v>
      </c>
      <c r="P171" s="27">
        <v>88266</v>
      </c>
      <c r="Q171" s="27">
        <v>87293</v>
      </c>
      <c r="R171" s="27">
        <v>672</v>
      </c>
      <c r="S171">
        <v>0</v>
      </c>
      <c r="T171">
        <v>0</v>
      </c>
      <c r="V171" s="27">
        <v>0</v>
      </c>
      <c r="W171" s="27">
        <v>0</v>
      </c>
      <c r="X171" s="27">
        <v>0</v>
      </c>
      <c r="AA171" s="23">
        <v>44261</v>
      </c>
      <c r="AB171">
        <v>1</v>
      </c>
      <c r="AC171" t="s">
        <v>57</v>
      </c>
      <c r="AD171">
        <v>1</v>
      </c>
      <c r="AE171">
        <v>30</v>
      </c>
      <c r="AF171" s="27">
        <v>0</v>
      </c>
      <c r="AM171">
        <v>1</v>
      </c>
      <c r="AN171">
        <v>1</v>
      </c>
      <c r="AQ171" s="27">
        <v>698000</v>
      </c>
      <c r="AR171" t="s">
        <v>58</v>
      </c>
      <c r="AS171">
        <v>0</v>
      </c>
      <c r="AT171">
        <v>0</v>
      </c>
      <c r="AW171">
        <v>5</v>
      </c>
      <c r="BB171">
        <v>1</v>
      </c>
      <c r="BC171">
        <v>7</v>
      </c>
      <c r="BD171">
        <v>2</v>
      </c>
      <c r="BE171" s="3">
        <v>44286</v>
      </c>
      <c r="BF171" s="16" t="str">
        <f>VLOOKUP(C171,'Cta Contable'!A:E,5,FALSE)</f>
        <v>A</v>
      </c>
      <c r="BG171" s="16" t="str">
        <f>VLOOKUP(C171,'Cta Contable'!A:D,4,FALSE)</f>
        <v>Consumo</v>
      </c>
      <c r="BH171" t="str">
        <f>VLOOKUP(Q171,Lista!A:B,2,TRUE)</f>
        <v>1- 2.500.000</v>
      </c>
      <c r="BI171" s="16" t="str">
        <f t="shared" si="6"/>
        <v>Al día</v>
      </c>
      <c r="BJ171" t="str">
        <f t="shared" si="5"/>
        <v>-</v>
      </c>
    </row>
    <row r="172" spans="1:62" x14ac:dyDescent="0.25">
      <c r="A172" t="s">
        <v>56</v>
      </c>
      <c r="B172" t="s">
        <v>171</v>
      </c>
      <c r="C172" s="17">
        <v>144205</v>
      </c>
      <c r="D172">
        <v>4</v>
      </c>
      <c r="E172">
        <v>21427</v>
      </c>
      <c r="F172" s="23">
        <v>44264</v>
      </c>
      <c r="G172" s="23">
        <v>45137</v>
      </c>
      <c r="H172">
        <v>0</v>
      </c>
      <c r="I172">
        <v>1</v>
      </c>
      <c r="J172">
        <v>0</v>
      </c>
      <c r="K172">
        <v>30</v>
      </c>
      <c r="L172">
        <v>2</v>
      </c>
      <c r="M172" s="25">
        <v>17.420000000000002</v>
      </c>
      <c r="N172" s="25">
        <v>18.880393000000002</v>
      </c>
      <c r="O172" s="27">
        <v>4500000</v>
      </c>
      <c r="P172" s="27">
        <v>196731</v>
      </c>
      <c r="Q172" s="27">
        <v>4500000</v>
      </c>
      <c r="R172" s="27">
        <v>0</v>
      </c>
      <c r="S172">
        <v>0</v>
      </c>
      <c r="T172">
        <v>0</v>
      </c>
      <c r="V172" s="27">
        <v>0</v>
      </c>
      <c r="W172" s="27">
        <v>0</v>
      </c>
      <c r="X172" s="27">
        <v>0</v>
      </c>
      <c r="AA172" s="23">
        <v>44285</v>
      </c>
      <c r="AB172">
        <v>1</v>
      </c>
      <c r="AC172" t="s">
        <v>57</v>
      </c>
      <c r="AD172">
        <v>1</v>
      </c>
      <c r="AE172">
        <v>30</v>
      </c>
      <c r="AF172" s="27">
        <v>0</v>
      </c>
      <c r="AM172">
        <v>1</v>
      </c>
      <c r="AN172">
        <v>1</v>
      </c>
      <c r="AQ172" s="27">
        <v>183000</v>
      </c>
      <c r="AR172" t="s">
        <v>58</v>
      </c>
      <c r="AS172">
        <v>0</v>
      </c>
      <c r="AT172">
        <v>0</v>
      </c>
      <c r="AW172">
        <v>5</v>
      </c>
      <c r="BB172">
        <v>1</v>
      </c>
      <c r="BC172">
        <v>7</v>
      </c>
      <c r="BD172">
        <v>2</v>
      </c>
      <c r="BE172" s="3">
        <v>44286</v>
      </c>
      <c r="BF172" s="16" t="str">
        <f>VLOOKUP(C172,'Cta Contable'!A:E,5,FALSE)</f>
        <v>A</v>
      </c>
      <c r="BG172" s="16" t="str">
        <f>VLOOKUP(C172,'Cta Contable'!A:D,4,FALSE)</f>
        <v>Consumo</v>
      </c>
      <c r="BH172" t="str">
        <f>VLOOKUP(Q172,Lista!A:B,2,TRUE)</f>
        <v>2.500.001 - 5.000.000</v>
      </c>
      <c r="BI172" s="16" t="str">
        <f t="shared" si="6"/>
        <v>Al día</v>
      </c>
      <c r="BJ172" t="str">
        <f t="shared" si="5"/>
        <v>-</v>
      </c>
    </row>
    <row r="173" spans="1:62" x14ac:dyDescent="0.25">
      <c r="A173" t="s">
        <v>56</v>
      </c>
      <c r="B173" t="s">
        <v>171</v>
      </c>
      <c r="C173" s="17">
        <v>144205</v>
      </c>
      <c r="D173">
        <v>4</v>
      </c>
      <c r="E173">
        <v>18494</v>
      </c>
      <c r="F173" s="23">
        <v>44013</v>
      </c>
      <c r="G173" s="23">
        <v>44501</v>
      </c>
      <c r="H173">
        <v>0</v>
      </c>
      <c r="I173">
        <v>1</v>
      </c>
      <c r="J173">
        <v>8</v>
      </c>
      <c r="K173">
        <v>30</v>
      </c>
      <c r="L173">
        <v>2</v>
      </c>
      <c r="M173" s="25">
        <v>23.432207999999999</v>
      </c>
      <c r="N173" s="25">
        <v>26.12</v>
      </c>
      <c r="O173" s="27">
        <v>4041387</v>
      </c>
      <c r="P173" s="27">
        <v>296628</v>
      </c>
      <c r="Q173" s="27">
        <v>2177005</v>
      </c>
      <c r="R173" s="27">
        <v>36605</v>
      </c>
      <c r="S173">
        <v>0</v>
      </c>
      <c r="T173">
        <v>0</v>
      </c>
      <c r="V173" s="27">
        <v>0</v>
      </c>
      <c r="W173" s="27">
        <v>0</v>
      </c>
      <c r="X173" s="27">
        <v>0</v>
      </c>
      <c r="AA173" s="23">
        <v>44281</v>
      </c>
      <c r="AB173">
        <v>1</v>
      </c>
      <c r="AC173" t="s">
        <v>57</v>
      </c>
      <c r="AD173">
        <v>1</v>
      </c>
      <c r="AE173">
        <v>30</v>
      </c>
      <c r="AF173" s="27">
        <v>0</v>
      </c>
      <c r="AM173">
        <v>1</v>
      </c>
      <c r="AN173">
        <v>1</v>
      </c>
      <c r="AQ173" s="27">
        <v>491000</v>
      </c>
      <c r="AR173" t="s">
        <v>58</v>
      </c>
      <c r="AS173">
        <v>0</v>
      </c>
      <c r="AT173">
        <v>0</v>
      </c>
      <c r="AW173">
        <v>1</v>
      </c>
      <c r="AX173">
        <v>2</v>
      </c>
      <c r="AY173">
        <v>44013</v>
      </c>
      <c r="AZ173" t="s">
        <v>59</v>
      </c>
      <c r="BB173">
        <v>1</v>
      </c>
      <c r="BC173">
        <v>7</v>
      </c>
      <c r="BD173">
        <v>2</v>
      </c>
      <c r="BE173" s="3">
        <v>44286</v>
      </c>
      <c r="BF173" s="16" t="str">
        <f>VLOOKUP(C173,'Cta Contable'!A:E,5,FALSE)</f>
        <v>A</v>
      </c>
      <c r="BG173" s="16" t="str">
        <f>VLOOKUP(C173,'Cta Contable'!A:D,4,FALSE)</f>
        <v>Consumo</v>
      </c>
      <c r="BH173" t="str">
        <f>VLOOKUP(Q173,Lista!A:B,2,TRUE)</f>
        <v>1- 2.500.000</v>
      </c>
      <c r="BI173" s="16" t="str">
        <f t="shared" si="6"/>
        <v>Al día</v>
      </c>
      <c r="BJ173" t="str">
        <f t="shared" si="5"/>
        <v>-</v>
      </c>
    </row>
    <row r="174" spans="1:62" x14ac:dyDescent="0.25">
      <c r="A174" t="s">
        <v>56</v>
      </c>
      <c r="B174" t="s">
        <v>171</v>
      </c>
      <c r="C174" s="17">
        <v>144205</v>
      </c>
      <c r="D174">
        <v>4</v>
      </c>
      <c r="E174">
        <v>20251</v>
      </c>
      <c r="F174" s="23">
        <v>44005</v>
      </c>
      <c r="G174" s="23">
        <v>45242</v>
      </c>
      <c r="H174">
        <v>0</v>
      </c>
      <c r="I174">
        <v>1</v>
      </c>
      <c r="J174">
        <v>8</v>
      </c>
      <c r="K174">
        <v>30</v>
      </c>
      <c r="L174">
        <v>2</v>
      </c>
      <c r="M174" s="25">
        <v>19.320074000000002</v>
      </c>
      <c r="N174" s="25">
        <v>21.126100000000001</v>
      </c>
      <c r="O174" s="27">
        <v>5000000</v>
      </c>
      <c r="P174" s="27">
        <v>170511</v>
      </c>
      <c r="Q174" s="27">
        <v>4238004</v>
      </c>
      <c r="R174" s="27">
        <v>40719</v>
      </c>
      <c r="S174">
        <v>0</v>
      </c>
      <c r="T174">
        <v>0</v>
      </c>
      <c r="V174" s="27">
        <v>0</v>
      </c>
      <c r="W174" s="27">
        <v>0</v>
      </c>
      <c r="X174" s="27">
        <v>0</v>
      </c>
      <c r="AA174" s="23">
        <v>44268</v>
      </c>
      <c r="AB174">
        <v>1</v>
      </c>
      <c r="AC174" t="s">
        <v>57</v>
      </c>
      <c r="AD174">
        <v>1</v>
      </c>
      <c r="AE174">
        <v>30</v>
      </c>
      <c r="AF174" s="27">
        <v>0</v>
      </c>
      <c r="AM174">
        <v>1</v>
      </c>
      <c r="AN174">
        <v>1</v>
      </c>
      <c r="AQ174" s="27">
        <v>3007500</v>
      </c>
      <c r="AR174" t="s">
        <v>58</v>
      </c>
      <c r="AS174">
        <v>0</v>
      </c>
      <c r="AT174">
        <v>0</v>
      </c>
      <c r="AW174">
        <v>5</v>
      </c>
      <c r="BB174">
        <v>1</v>
      </c>
      <c r="BC174">
        <v>7</v>
      </c>
      <c r="BD174">
        <v>2</v>
      </c>
      <c r="BE174" s="3">
        <v>44286</v>
      </c>
      <c r="BF174" s="16" t="str">
        <f>VLOOKUP(C174,'Cta Contable'!A:E,5,FALSE)</f>
        <v>A</v>
      </c>
      <c r="BG174" s="16" t="str">
        <f>VLOOKUP(C174,'Cta Contable'!A:D,4,FALSE)</f>
        <v>Consumo</v>
      </c>
      <c r="BH174" t="str">
        <f>VLOOKUP(Q174,Lista!A:B,2,TRUE)</f>
        <v>2.500.001 - 5.000.000</v>
      </c>
      <c r="BI174" s="16" t="str">
        <f t="shared" si="6"/>
        <v>Al día</v>
      </c>
      <c r="BJ174" t="str">
        <f t="shared" si="5"/>
        <v>-</v>
      </c>
    </row>
    <row r="175" spans="1:62" x14ac:dyDescent="0.25">
      <c r="A175" t="s">
        <v>56</v>
      </c>
      <c r="B175" t="s">
        <v>171</v>
      </c>
      <c r="C175" s="17">
        <v>144205</v>
      </c>
      <c r="D175">
        <v>4</v>
      </c>
      <c r="E175">
        <v>21417</v>
      </c>
      <c r="F175" s="23">
        <v>44260</v>
      </c>
      <c r="G175" s="23">
        <v>44895</v>
      </c>
      <c r="H175">
        <v>0</v>
      </c>
      <c r="I175">
        <v>1</v>
      </c>
      <c r="J175">
        <v>1</v>
      </c>
      <c r="K175">
        <v>30</v>
      </c>
      <c r="L175">
        <v>2</v>
      </c>
      <c r="M175" s="25">
        <v>11.420004</v>
      </c>
      <c r="N175" s="25">
        <v>12.03712</v>
      </c>
      <c r="O175" s="27">
        <v>1790000</v>
      </c>
      <c r="P175" s="27">
        <v>98711</v>
      </c>
      <c r="Q175" s="27">
        <v>1690000</v>
      </c>
      <c r="R175" s="27">
        <v>0</v>
      </c>
      <c r="S175">
        <v>0</v>
      </c>
      <c r="T175">
        <v>0</v>
      </c>
      <c r="V175" s="27">
        <v>0</v>
      </c>
      <c r="W175" s="27">
        <v>0</v>
      </c>
      <c r="X175" s="27">
        <v>0</v>
      </c>
      <c r="AA175" s="23">
        <v>44286</v>
      </c>
      <c r="AB175">
        <v>1</v>
      </c>
      <c r="AC175" t="s">
        <v>57</v>
      </c>
      <c r="AD175">
        <v>1</v>
      </c>
      <c r="AE175">
        <v>30</v>
      </c>
      <c r="AF175" s="27">
        <v>0</v>
      </c>
      <c r="AM175">
        <v>1</v>
      </c>
      <c r="AN175">
        <v>1</v>
      </c>
      <c r="AQ175" s="27">
        <v>1796000</v>
      </c>
      <c r="AR175" t="s">
        <v>58</v>
      </c>
      <c r="AS175">
        <v>0</v>
      </c>
      <c r="AT175">
        <v>0</v>
      </c>
      <c r="AW175">
        <v>5</v>
      </c>
      <c r="BB175">
        <v>1</v>
      </c>
      <c r="BC175">
        <v>7</v>
      </c>
      <c r="BD175">
        <v>2</v>
      </c>
      <c r="BE175" s="3">
        <v>44286</v>
      </c>
      <c r="BF175" s="16" t="str">
        <f>VLOOKUP(C175,'Cta Contable'!A:E,5,FALSE)</f>
        <v>A</v>
      </c>
      <c r="BG175" s="16" t="str">
        <f>VLOOKUP(C175,'Cta Contable'!A:D,4,FALSE)</f>
        <v>Consumo</v>
      </c>
      <c r="BH175" t="str">
        <f>VLOOKUP(Q175,Lista!A:B,2,TRUE)</f>
        <v>1- 2.500.000</v>
      </c>
      <c r="BI175" s="16" t="str">
        <f t="shared" si="6"/>
        <v>Al día</v>
      </c>
      <c r="BJ175" t="str">
        <f t="shared" si="5"/>
        <v>-</v>
      </c>
    </row>
    <row r="176" spans="1:62" x14ac:dyDescent="0.25">
      <c r="A176" t="s">
        <v>56</v>
      </c>
      <c r="B176" t="s">
        <v>171</v>
      </c>
      <c r="C176" s="17">
        <v>144205</v>
      </c>
      <c r="D176">
        <v>4</v>
      </c>
      <c r="E176">
        <v>20700</v>
      </c>
      <c r="F176" s="23">
        <v>44117</v>
      </c>
      <c r="G176" s="23">
        <v>46308</v>
      </c>
      <c r="H176">
        <v>0</v>
      </c>
      <c r="I176">
        <v>1</v>
      </c>
      <c r="J176">
        <v>3</v>
      </c>
      <c r="K176">
        <v>30</v>
      </c>
      <c r="L176">
        <v>2</v>
      </c>
      <c r="M176" s="25">
        <v>21.07</v>
      </c>
      <c r="N176" s="25">
        <v>23.228676</v>
      </c>
      <c r="O176" s="27">
        <v>7759825</v>
      </c>
      <c r="P176" s="27">
        <v>190714</v>
      </c>
      <c r="Q176" s="27">
        <v>7545854</v>
      </c>
      <c r="R176" s="27">
        <v>110400</v>
      </c>
      <c r="S176">
        <v>0</v>
      </c>
      <c r="T176">
        <v>0</v>
      </c>
      <c r="V176" s="27">
        <v>0</v>
      </c>
      <c r="W176" s="27">
        <v>0</v>
      </c>
      <c r="X176" s="27">
        <v>0</v>
      </c>
      <c r="AA176" s="23">
        <v>44260</v>
      </c>
      <c r="AB176">
        <v>1</v>
      </c>
      <c r="AC176" t="s">
        <v>57</v>
      </c>
      <c r="AD176">
        <v>1</v>
      </c>
      <c r="AE176">
        <v>30</v>
      </c>
      <c r="AF176" s="27">
        <v>0</v>
      </c>
      <c r="AM176">
        <v>1</v>
      </c>
      <c r="AN176">
        <v>1</v>
      </c>
      <c r="AQ176" s="27">
        <v>2030016</v>
      </c>
      <c r="AR176" t="s">
        <v>58</v>
      </c>
      <c r="AS176">
        <v>0</v>
      </c>
      <c r="AT176">
        <v>0</v>
      </c>
      <c r="AW176">
        <v>5</v>
      </c>
      <c r="BB176">
        <v>1</v>
      </c>
      <c r="BC176">
        <v>7</v>
      </c>
      <c r="BD176">
        <v>1</v>
      </c>
      <c r="BE176" s="3">
        <v>44286</v>
      </c>
      <c r="BF176" s="16" t="str">
        <f>VLOOKUP(C176,'Cta Contable'!A:E,5,FALSE)</f>
        <v>A</v>
      </c>
      <c r="BG176" s="16" t="str">
        <f>VLOOKUP(C176,'Cta Contable'!A:D,4,FALSE)</f>
        <v>Consumo</v>
      </c>
      <c r="BH176" t="str">
        <f>VLOOKUP(Q176,Lista!A:B,2,TRUE)</f>
        <v>5.000.001 - 10.000.000</v>
      </c>
      <c r="BI176" s="16" t="str">
        <f t="shared" si="6"/>
        <v>Al día</v>
      </c>
      <c r="BJ176" t="str">
        <f t="shared" si="5"/>
        <v>-</v>
      </c>
    </row>
    <row r="177" spans="1:62" x14ac:dyDescent="0.25">
      <c r="A177" t="s">
        <v>56</v>
      </c>
      <c r="B177" t="s">
        <v>171</v>
      </c>
      <c r="C177" s="17">
        <v>144205</v>
      </c>
      <c r="D177">
        <v>4</v>
      </c>
      <c r="E177">
        <v>20701</v>
      </c>
      <c r="F177" s="23">
        <v>44117</v>
      </c>
      <c r="G177" s="23">
        <v>46308</v>
      </c>
      <c r="H177">
        <v>0</v>
      </c>
      <c r="I177">
        <v>1</v>
      </c>
      <c r="J177">
        <v>3</v>
      </c>
      <c r="K177">
        <v>30</v>
      </c>
      <c r="L177">
        <v>2</v>
      </c>
      <c r="M177" s="25">
        <v>17.48</v>
      </c>
      <c r="N177" s="25">
        <v>18.95072</v>
      </c>
      <c r="O177" s="27">
        <v>7506078</v>
      </c>
      <c r="P177" s="27">
        <v>168998</v>
      </c>
      <c r="Q177" s="27">
        <v>7286111</v>
      </c>
      <c r="R177" s="27">
        <v>88450</v>
      </c>
      <c r="S177">
        <v>0</v>
      </c>
      <c r="T177">
        <v>0</v>
      </c>
      <c r="V177" s="27">
        <v>0</v>
      </c>
      <c r="W177" s="27">
        <v>0</v>
      </c>
      <c r="X177" s="27">
        <v>0</v>
      </c>
      <c r="AA177" s="23">
        <v>44260</v>
      </c>
      <c r="AB177">
        <v>1</v>
      </c>
      <c r="AC177" t="s">
        <v>57</v>
      </c>
      <c r="AD177">
        <v>1</v>
      </c>
      <c r="AE177">
        <v>30</v>
      </c>
      <c r="AF177" s="27">
        <v>0</v>
      </c>
      <c r="AM177">
        <v>1</v>
      </c>
      <c r="AN177">
        <v>1</v>
      </c>
      <c r="AQ177" s="27">
        <v>1960139</v>
      </c>
      <c r="AR177" t="s">
        <v>58</v>
      </c>
      <c r="AS177">
        <v>0</v>
      </c>
      <c r="AT177">
        <v>0</v>
      </c>
      <c r="AW177">
        <v>5</v>
      </c>
      <c r="BB177">
        <v>1</v>
      </c>
      <c r="BC177">
        <v>7</v>
      </c>
      <c r="BD177">
        <v>1</v>
      </c>
      <c r="BE177" s="3">
        <v>44286</v>
      </c>
      <c r="BF177" s="16" t="str">
        <f>VLOOKUP(C177,'Cta Contable'!A:E,5,FALSE)</f>
        <v>A</v>
      </c>
      <c r="BG177" s="16" t="str">
        <f>VLOOKUP(C177,'Cta Contable'!A:D,4,FALSE)</f>
        <v>Consumo</v>
      </c>
      <c r="BH177" t="str">
        <f>VLOOKUP(Q177,Lista!A:B,2,TRUE)</f>
        <v>5.000.001 - 10.000.000</v>
      </c>
      <c r="BI177" s="16" t="str">
        <f t="shared" si="6"/>
        <v>Al día</v>
      </c>
      <c r="BJ177" t="str">
        <f t="shared" si="5"/>
        <v>-</v>
      </c>
    </row>
    <row r="178" spans="1:62" x14ac:dyDescent="0.25">
      <c r="A178" t="s">
        <v>56</v>
      </c>
      <c r="B178" t="s">
        <v>171</v>
      </c>
      <c r="C178" s="17">
        <v>144205</v>
      </c>
      <c r="D178">
        <v>4</v>
      </c>
      <c r="E178">
        <v>20702</v>
      </c>
      <c r="F178" s="23">
        <v>44117</v>
      </c>
      <c r="G178" s="23">
        <v>46308</v>
      </c>
      <c r="H178">
        <v>0</v>
      </c>
      <c r="I178">
        <v>1</v>
      </c>
      <c r="J178">
        <v>4</v>
      </c>
      <c r="K178">
        <v>30</v>
      </c>
      <c r="L178">
        <v>2</v>
      </c>
      <c r="M178" s="25">
        <v>11.34</v>
      </c>
      <c r="N178" s="25">
        <v>11.948363000000001</v>
      </c>
      <c r="O178" s="27">
        <v>3320215</v>
      </c>
      <c r="P178" s="27">
        <v>63777</v>
      </c>
      <c r="Q178" s="27">
        <v>3187198</v>
      </c>
      <c r="R178" s="27">
        <v>25100</v>
      </c>
      <c r="S178">
        <v>0</v>
      </c>
      <c r="T178">
        <v>0</v>
      </c>
      <c r="V178" s="27">
        <v>0</v>
      </c>
      <c r="W178" s="27">
        <v>0</v>
      </c>
      <c r="X178" s="27">
        <v>0</v>
      </c>
      <c r="AA178" s="23">
        <v>44260</v>
      </c>
      <c r="AB178">
        <v>1</v>
      </c>
      <c r="AC178" t="s">
        <v>57</v>
      </c>
      <c r="AD178">
        <v>1</v>
      </c>
      <c r="AE178">
        <v>30</v>
      </c>
      <c r="AF178" s="27">
        <v>0</v>
      </c>
      <c r="AM178">
        <v>1</v>
      </c>
      <c r="AN178">
        <v>1</v>
      </c>
      <c r="AQ178" s="27">
        <v>857433</v>
      </c>
      <c r="AR178" t="s">
        <v>58</v>
      </c>
      <c r="AS178">
        <v>0</v>
      </c>
      <c r="AT178">
        <v>0</v>
      </c>
      <c r="AW178">
        <v>5</v>
      </c>
      <c r="BB178">
        <v>1</v>
      </c>
      <c r="BC178">
        <v>7</v>
      </c>
      <c r="BD178">
        <v>1</v>
      </c>
      <c r="BE178" s="3">
        <v>44286</v>
      </c>
      <c r="BF178" s="16" t="str">
        <f>VLOOKUP(C178,'Cta Contable'!A:E,5,FALSE)</f>
        <v>A</v>
      </c>
      <c r="BG178" s="16" t="str">
        <f>VLOOKUP(C178,'Cta Contable'!A:D,4,FALSE)</f>
        <v>Consumo</v>
      </c>
      <c r="BH178" t="str">
        <f>VLOOKUP(Q178,Lista!A:B,2,TRUE)</f>
        <v>2.500.001 - 5.000.000</v>
      </c>
      <c r="BI178" s="16" t="str">
        <f t="shared" si="6"/>
        <v>Al día</v>
      </c>
      <c r="BJ178" t="str">
        <f t="shared" si="5"/>
        <v>-</v>
      </c>
    </row>
    <row r="179" spans="1:62" x14ac:dyDescent="0.25">
      <c r="A179" t="s">
        <v>56</v>
      </c>
      <c r="B179" t="s">
        <v>171</v>
      </c>
      <c r="C179" s="17">
        <v>144205</v>
      </c>
      <c r="D179">
        <v>4</v>
      </c>
      <c r="E179">
        <v>19523</v>
      </c>
      <c r="F179" s="23">
        <v>44013</v>
      </c>
      <c r="G179" s="23">
        <v>45385</v>
      </c>
      <c r="H179">
        <v>0</v>
      </c>
      <c r="I179">
        <v>1</v>
      </c>
      <c r="J179">
        <v>8</v>
      </c>
      <c r="K179">
        <v>30</v>
      </c>
      <c r="L179">
        <v>2</v>
      </c>
      <c r="M179" s="25">
        <v>20.88</v>
      </c>
      <c r="N179" s="25">
        <v>22.998778999999999</v>
      </c>
      <c r="O179" s="27">
        <v>18800749</v>
      </c>
      <c r="P179" s="27">
        <v>605938</v>
      </c>
      <c r="Q179" s="27">
        <v>16429645</v>
      </c>
      <c r="R179" s="27">
        <v>256545</v>
      </c>
      <c r="S179">
        <v>0</v>
      </c>
      <c r="T179">
        <v>0</v>
      </c>
      <c r="V179" s="27">
        <v>0</v>
      </c>
      <c r="W179" s="27">
        <v>0</v>
      </c>
      <c r="X179" s="27">
        <v>0</v>
      </c>
      <c r="AA179" s="23">
        <v>44263</v>
      </c>
      <c r="AB179">
        <v>1</v>
      </c>
      <c r="AC179" t="s">
        <v>57</v>
      </c>
      <c r="AD179">
        <v>1</v>
      </c>
      <c r="AE179">
        <v>30</v>
      </c>
      <c r="AF179" s="27">
        <v>0</v>
      </c>
      <c r="AM179">
        <v>1</v>
      </c>
      <c r="AN179">
        <v>1</v>
      </c>
      <c r="AQ179" s="27">
        <v>2620198</v>
      </c>
      <c r="AR179" t="s">
        <v>58</v>
      </c>
      <c r="AS179">
        <v>0</v>
      </c>
      <c r="AT179">
        <v>0</v>
      </c>
      <c r="AW179">
        <v>1</v>
      </c>
      <c r="AX179">
        <v>2</v>
      </c>
      <c r="AY179">
        <v>44013</v>
      </c>
      <c r="AZ179" t="s">
        <v>59</v>
      </c>
      <c r="BB179">
        <v>1</v>
      </c>
      <c r="BC179">
        <v>7</v>
      </c>
      <c r="BD179">
        <v>2</v>
      </c>
      <c r="BE179" s="3">
        <v>44286</v>
      </c>
      <c r="BF179" s="16" t="str">
        <f>VLOOKUP(C179,'Cta Contable'!A:E,5,FALSE)</f>
        <v>A</v>
      </c>
      <c r="BG179" s="16" t="str">
        <f>VLOOKUP(C179,'Cta Contable'!A:D,4,FALSE)</f>
        <v>Consumo</v>
      </c>
      <c r="BH179" t="str">
        <f>VLOOKUP(Q179,Lista!A:B,2,TRUE)</f>
        <v>15.000.001 - 20.000.000</v>
      </c>
      <c r="BI179" s="16" t="str">
        <f t="shared" si="6"/>
        <v>Al día</v>
      </c>
      <c r="BJ179" t="str">
        <f t="shared" si="5"/>
        <v>-</v>
      </c>
    </row>
    <row r="180" spans="1:62" x14ac:dyDescent="0.25">
      <c r="A180" t="s">
        <v>56</v>
      </c>
      <c r="B180" t="s">
        <v>171</v>
      </c>
      <c r="C180" s="17">
        <v>144205</v>
      </c>
      <c r="D180">
        <v>4</v>
      </c>
      <c r="E180">
        <v>21006</v>
      </c>
      <c r="F180" s="23">
        <v>44165</v>
      </c>
      <c r="G180" s="23">
        <v>44727</v>
      </c>
      <c r="H180">
        <v>0</v>
      </c>
      <c r="I180">
        <v>1</v>
      </c>
      <c r="J180">
        <v>3</v>
      </c>
      <c r="K180">
        <v>30</v>
      </c>
      <c r="L180">
        <v>2</v>
      </c>
      <c r="M180" s="25">
        <v>11.42</v>
      </c>
      <c r="N180" s="25">
        <v>12.037115999999999</v>
      </c>
      <c r="O180" s="27">
        <v>1000000</v>
      </c>
      <c r="P180" s="27">
        <v>60713</v>
      </c>
      <c r="Q180" s="27">
        <v>844757</v>
      </c>
      <c r="R180" s="27">
        <v>3752</v>
      </c>
      <c r="S180">
        <v>0</v>
      </c>
      <c r="T180">
        <v>0</v>
      </c>
      <c r="V180" s="27">
        <v>0</v>
      </c>
      <c r="W180" s="27">
        <v>0</v>
      </c>
      <c r="X180" s="27">
        <v>0</v>
      </c>
      <c r="AA180" s="23">
        <v>44271</v>
      </c>
      <c r="AB180">
        <v>1</v>
      </c>
      <c r="AC180" t="s">
        <v>57</v>
      </c>
      <c r="AD180">
        <v>1</v>
      </c>
      <c r="AE180">
        <v>30</v>
      </c>
      <c r="AF180" s="27">
        <v>0</v>
      </c>
      <c r="AM180">
        <v>1</v>
      </c>
      <c r="AN180">
        <v>1</v>
      </c>
      <c r="AQ180" s="27">
        <v>134722</v>
      </c>
      <c r="AR180" t="s">
        <v>58</v>
      </c>
      <c r="AS180">
        <v>0</v>
      </c>
      <c r="AT180">
        <v>0</v>
      </c>
      <c r="AW180">
        <v>5</v>
      </c>
      <c r="BB180">
        <v>1</v>
      </c>
      <c r="BC180">
        <v>7</v>
      </c>
      <c r="BD180">
        <v>2</v>
      </c>
      <c r="BE180" s="3">
        <v>44286</v>
      </c>
      <c r="BF180" s="16" t="str">
        <f>VLOOKUP(C180,'Cta Contable'!A:E,5,FALSE)</f>
        <v>A</v>
      </c>
      <c r="BG180" s="16" t="str">
        <f>VLOOKUP(C180,'Cta Contable'!A:D,4,FALSE)</f>
        <v>Consumo</v>
      </c>
      <c r="BH180" t="str">
        <f>VLOOKUP(Q180,Lista!A:B,2,TRUE)</f>
        <v>1- 2.500.000</v>
      </c>
      <c r="BI180" s="16" t="str">
        <f t="shared" si="6"/>
        <v>Al día</v>
      </c>
      <c r="BJ180" t="str">
        <f t="shared" si="5"/>
        <v>-</v>
      </c>
    </row>
    <row r="181" spans="1:62" x14ac:dyDescent="0.25">
      <c r="A181" t="s">
        <v>56</v>
      </c>
      <c r="B181" t="s">
        <v>171</v>
      </c>
      <c r="C181" s="17">
        <v>144205</v>
      </c>
      <c r="D181">
        <v>4</v>
      </c>
      <c r="E181">
        <v>20225</v>
      </c>
      <c r="F181" s="23">
        <v>43999</v>
      </c>
      <c r="G181" s="23">
        <v>45216</v>
      </c>
      <c r="H181">
        <v>0</v>
      </c>
      <c r="I181">
        <v>1</v>
      </c>
      <c r="J181">
        <v>9</v>
      </c>
      <c r="K181">
        <v>30</v>
      </c>
      <c r="L181">
        <v>2</v>
      </c>
      <c r="M181" s="25">
        <v>19.320074000000002</v>
      </c>
      <c r="N181" s="25">
        <v>21.126100000000001</v>
      </c>
      <c r="O181" s="27">
        <v>5000000</v>
      </c>
      <c r="P181" s="27">
        <v>170511</v>
      </c>
      <c r="Q181" s="27">
        <v>4110742</v>
      </c>
      <c r="R181" s="27">
        <v>44120</v>
      </c>
      <c r="S181">
        <v>0</v>
      </c>
      <c r="T181">
        <v>0</v>
      </c>
      <c r="V181" s="27">
        <v>0</v>
      </c>
      <c r="W181" s="27">
        <v>0</v>
      </c>
      <c r="X181" s="27">
        <v>0</v>
      </c>
      <c r="AA181" s="23">
        <v>44265</v>
      </c>
      <c r="AB181">
        <v>1</v>
      </c>
      <c r="AC181" t="s">
        <v>57</v>
      </c>
      <c r="AD181">
        <v>1</v>
      </c>
      <c r="AE181">
        <v>30</v>
      </c>
      <c r="AF181" s="27">
        <v>0</v>
      </c>
      <c r="AM181">
        <v>1</v>
      </c>
      <c r="AN181">
        <v>1</v>
      </c>
      <c r="AQ181" s="27">
        <v>1271383</v>
      </c>
      <c r="AR181" t="s">
        <v>58</v>
      </c>
      <c r="AS181">
        <v>0</v>
      </c>
      <c r="AT181">
        <v>0</v>
      </c>
      <c r="AW181">
        <v>5</v>
      </c>
      <c r="BB181">
        <v>1</v>
      </c>
      <c r="BC181">
        <v>7</v>
      </c>
      <c r="BD181">
        <v>2</v>
      </c>
      <c r="BE181" s="3">
        <v>44286</v>
      </c>
      <c r="BF181" s="16" t="str">
        <f>VLOOKUP(C181,'Cta Contable'!A:E,5,FALSE)</f>
        <v>A</v>
      </c>
      <c r="BG181" s="16" t="str">
        <f>VLOOKUP(C181,'Cta Contable'!A:D,4,FALSE)</f>
        <v>Consumo</v>
      </c>
      <c r="BH181" t="str">
        <f>VLOOKUP(Q181,Lista!A:B,2,TRUE)</f>
        <v>2.500.001 - 5.000.000</v>
      </c>
      <c r="BI181" s="16" t="str">
        <f t="shared" si="6"/>
        <v>Al día</v>
      </c>
      <c r="BJ181" t="str">
        <f t="shared" si="5"/>
        <v>-</v>
      </c>
    </row>
    <row r="182" spans="1:62" x14ac:dyDescent="0.25">
      <c r="A182" t="s">
        <v>56</v>
      </c>
      <c r="B182" t="s">
        <v>171</v>
      </c>
      <c r="C182" s="17">
        <v>144205</v>
      </c>
      <c r="D182">
        <v>4</v>
      </c>
      <c r="E182">
        <v>21436</v>
      </c>
      <c r="F182" s="23">
        <v>44267</v>
      </c>
      <c r="G182" s="23">
        <v>45028</v>
      </c>
      <c r="H182">
        <v>0</v>
      </c>
      <c r="I182">
        <v>1</v>
      </c>
      <c r="J182">
        <v>0</v>
      </c>
      <c r="K182">
        <v>30</v>
      </c>
      <c r="L182">
        <v>2</v>
      </c>
      <c r="M182" s="25">
        <v>11.420004</v>
      </c>
      <c r="N182" s="25">
        <v>12.03712</v>
      </c>
      <c r="O182" s="27">
        <v>1790000</v>
      </c>
      <c r="P182" s="27">
        <v>80793</v>
      </c>
      <c r="Q182" s="27">
        <v>1790000</v>
      </c>
      <c r="R182" s="27">
        <v>10224</v>
      </c>
      <c r="S182">
        <v>0</v>
      </c>
      <c r="T182">
        <v>0</v>
      </c>
      <c r="V182" s="27">
        <v>0</v>
      </c>
      <c r="W182" s="27">
        <v>0</v>
      </c>
      <c r="X182" s="27">
        <v>0</v>
      </c>
      <c r="AA182" s="23">
        <v>44267</v>
      </c>
      <c r="AB182">
        <v>1</v>
      </c>
      <c r="AC182" t="s">
        <v>57</v>
      </c>
      <c r="AD182">
        <v>1</v>
      </c>
      <c r="AE182">
        <v>30</v>
      </c>
      <c r="AF182" s="27">
        <v>0</v>
      </c>
      <c r="AM182">
        <v>1</v>
      </c>
      <c r="AN182">
        <v>1</v>
      </c>
      <c r="AQ182" s="27">
        <v>553617</v>
      </c>
      <c r="AR182" t="s">
        <v>58</v>
      </c>
      <c r="AS182">
        <v>0</v>
      </c>
      <c r="AT182">
        <v>0</v>
      </c>
      <c r="AW182">
        <v>5</v>
      </c>
      <c r="BB182">
        <v>1</v>
      </c>
      <c r="BC182">
        <v>7</v>
      </c>
      <c r="BD182">
        <v>2</v>
      </c>
      <c r="BE182" s="3">
        <v>44286</v>
      </c>
      <c r="BF182" s="16" t="str">
        <f>VLOOKUP(C182,'Cta Contable'!A:E,5,FALSE)</f>
        <v>A</v>
      </c>
      <c r="BG182" s="16" t="str">
        <f>VLOOKUP(C182,'Cta Contable'!A:D,4,FALSE)</f>
        <v>Consumo</v>
      </c>
      <c r="BH182" t="str">
        <f>VLOOKUP(Q182,Lista!A:B,2,TRUE)</f>
        <v>1- 2.500.000</v>
      </c>
      <c r="BI182" s="16" t="str">
        <f t="shared" si="6"/>
        <v>Al día</v>
      </c>
      <c r="BJ182" t="str">
        <f t="shared" si="5"/>
        <v>-</v>
      </c>
    </row>
    <row r="183" spans="1:62" x14ac:dyDescent="0.25">
      <c r="A183" t="s">
        <v>56</v>
      </c>
      <c r="B183" t="s">
        <v>171</v>
      </c>
      <c r="C183" s="17">
        <v>144205</v>
      </c>
      <c r="D183">
        <v>4</v>
      </c>
      <c r="E183">
        <v>19413</v>
      </c>
      <c r="F183" s="23">
        <v>43762</v>
      </c>
      <c r="G183" s="23">
        <v>44625</v>
      </c>
      <c r="H183">
        <v>0</v>
      </c>
      <c r="I183">
        <v>1</v>
      </c>
      <c r="J183">
        <v>17</v>
      </c>
      <c r="K183">
        <v>30</v>
      </c>
      <c r="L183">
        <v>2</v>
      </c>
      <c r="M183" s="25">
        <v>20.93</v>
      </c>
      <c r="N183" s="25">
        <v>23.059239999999999</v>
      </c>
      <c r="O183" s="27">
        <v>3500000</v>
      </c>
      <c r="P183" s="27">
        <v>159063</v>
      </c>
      <c r="Q183" s="27">
        <v>1569488</v>
      </c>
      <c r="R183" s="27">
        <v>0</v>
      </c>
      <c r="S183">
        <v>0</v>
      </c>
      <c r="T183">
        <v>0</v>
      </c>
      <c r="V183" s="27">
        <v>0</v>
      </c>
      <c r="W183" s="27">
        <v>0</v>
      </c>
      <c r="X183" s="27">
        <v>0</v>
      </c>
      <c r="AA183" s="23">
        <v>44286</v>
      </c>
      <c r="AB183">
        <v>1</v>
      </c>
      <c r="AC183" t="s">
        <v>57</v>
      </c>
      <c r="AD183">
        <v>1</v>
      </c>
      <c r="AE183">
        <v>30</v>
      </c>
      <c r="AF183" s="27">
        <v>0</v>
      </c>
      <c r="AM183">
        <v>1</v>
      </c>
      <c r="AN183">
        <v>1</v>
      </c>
      <c r="AQ183" s="27">
        <v>478472</v>
      </c>
      <c r="AR183" t="s">
        <v>58</v>
      </c>
      <c r="AS183">
        <v>0</v>
      </c>
      <c r="AT183">
        <v>0</v>
      </c>
      <c r="AW183">
        <v>5</v>
      </c>
      <c r="BB183">
        <v>1</v>
      </c>
      <c r="BC183">
        <v>7</v>
      </c>
      <c r="BD183">
        <v>2</v>
      </c>
      <c r="BE183" s="3">
        <v>44286</v>
      </c>
      <c r="BF183" s="16" t="str">
        <f>VLOOKUP(C183,'Cta Contable'!A:E,5,FALSE)</f>
        <v>A</v>
      </c>
      <c r="BG183" s="16" t="str">
        <f>VLOOKUP(C183,'Cta Contable'!A:D,4,FALSE)</f>
        <v>Consumo</v>
      </c>
      <c r="BH183" t="str">
        <f>VLOOKUP(Q183,Lista!A:B,2,TRUE)</f>
        <v>1- 2.500.000</v>
      </c>
      <c r="BI183" s="16" t="str">
        <f t="shared" si="6"/>
        <v>Al día</v>
      </c>
      <c r="BJ183" t="str">
        <f t="shared" si="5"/>
        <v>-</v>
      </c>
    </row>
    <row r="184" spans="1:62" x14ac:dyDescent="0.25">
      <c r="A184" t="s">
        <v>56</v>
      </c>
      <c r="B184" t="s">
        <v>171</v>
      </c>
      <c r="C184" s="17">
        <v>144205</v>
      </c>
      <c r="D184">
        <v>4</v>
      </c>
      <c r="E184">
        <v>20213</v>
      </c>
      <c r="F184" s="23">
        <v>43994</v>
      </c>
      <c r="G184" s="23">
        <v>45235</v>
      </c>
      <c r="H184">
        <v>0</v>
      </c>
      <c r="I184">
        <v>1</v>
      </c>
      <c r="J184">
        <v>9</v>
      </c>
      <c r="K184">
        <v>30</v>
      </c>
      <c r="L184">
        <v>2</v>
      </c>
      <c r="M184" s="25">
        <v>19.320074000000002</v>
      </c>
      <c r="N184" s="25">
        <v>21.126100000000001</v>
      </c>
      <c r="O184" s="27">
        <v>5000000</v>
      </c>
      <c r="P184" s="27">
        <v>170511</v>
      </c>
      <c r="Q184" s="27">
        <v>4121671</v>
      </c>
      <c r="R184" s="27">
        <v>0</v>
      </c>
      <c r="S184">
        <v>0</v>
      </c>
      <c r="T184">
        <v>0</v>
      </c>
      <c r="V184" s="27">
        <v>0</v>
      </c>
      <c r="W184" s="27">
        <v>0</v>
      </c>
      <c r="X184" s="27">
        <v>0</v>
      </c>
      <c r="AA184" s="23">
        <v>44286</v>
      </c>
      <c r="AB184">
        <v>1</v>
      </c>
      <c r="AC184" t="s">
        <v>57</v>
      </c>
      <c r="AD184">
        <v>1</v>
      </c>
      <c r="AE184">
        <v>30</v>
      </c>
      <c r="AF184" s="27">
        <v>0</v>
      </c>
      <c r="AM184">
        <v>1</v>
      </c>
      <c r="AN184">
        <v>1</v>
      </c>
      <c r="AQ184" s="27">
        <v>1256528</v>
      </c>
      <c r="AR184" t="s">
        <v>58</v>
      </c>
      <c r="AS184">
        <v>0</v>
      </c>
      <c r="AT184">
        <v>0</v>
      </c>
      <c r="AW184">
        <v>5</v>
      </c>
      <c r="BB184">
        <v>1</v>
      </c>
      <c r="BC184">
        <v>7</v>
      </c>
      <c r="BD184">
        <v>2</v>
      </c>
      <c r="BE184" s="3">
        <v>44286</v>
      </c>
      <c r="BF184" s="16" t="str">
        <f>VLOOKUP(C184,'Cta Contable'!A:E,5,FALSE)</f>
        <v>A</v>
      </c>
      <c r="BG184" s="16" t="str">
        <f>VLOOKUP(C184,'Cta Contable'!A:D,4,FALSE)</f>
        <v>Consumo</v>
      </c>
      <c r="BH184" t="str">
        <f>VLOOKUP(Q184,Lista!A:B,2,TRUE)</f>
        <v>2.500.001 - 5.000.000</v>
      </c>
      <c r="BI184" s="16" t="str">
        <f t="shared" si="6"/>
        <v>Al día</v>
      </c>
      <c r="BJ184" t="str">
        <f t="shared" si="5"/>
        <v>-</v>
      </c>
    </row>
    <row r="185" spans="1:62" x14ac:dyDescent="0.25">
      <c r="A185" t="s">
        <v>56</v>
      </c>
      <c r="B185" t="s">
        <v>171</v>
      </c>
      <c r="C185" s="17">
        <v>144205</v>
      </c>
      <c r="D185">
        <v>4</v>
      </c>
      <c r="E185">
        <v>21452</v>
      </c>
      <c r="F185" s="23">
        <v>44273</v>
      </c>
      <c r="G185" s="23">
        <v>44834</v>
      </c>
      <c r="H185">
        <v>0</v>
      </c>
      <c r="I185">
        <v>1</v>
      </c>
      <c r="J185">
        <v>0</v>
      </c>
      <c r="K185">
        <v>30</v>
      </c>
      <c r="L185">
        <v>2</v>
      </c>
      <c r="M185" s="25">
        <v>11.420004</v>
      </c>
      <c r="N185" s="25">
        <v>12.03712</v>
      </c>
      <c r="O185" s="27">
        <v>2200000</v>
      </c>
      <c r="P185" s="27">
        <v>133569</v>
      </c>
      <c r="Q185" s="27">
        <v>2200000</v>
      </c>
      <c r="R185" s="27">
        <v>0</v>
      </c>
      <c r="S185">
        <v>0</v>
      </c>
      <c r="T185">
        <v>0</v>
      </c>
      <c r="V185" s="27">
        <v>0</v>
      </c>
      <c r="W185" s="27">
        <v>0</v>
      </c>
      <c r="X185" s="27">
        <v>0</v>
      </c>
      <c r="AA185" s="23">
        <v>44285</v>
      </c>
      <c r="AB185">
        <v>1</v>
      </c>
      <c r="AC185" t="s">
        <v>57</v>
      </c>
      <c r="AD185">
        <v>1</v>
      </c>
      <c r="AE185">
        <v>30</v>
      </c>
      <c r="AF185" s="27">
        <v>0</v>
      </c>
      <c r="AM185">
        <v>1</v>
      </c>
      <c r="AN185">
        <v>1</v>
      </c>
      <c r="AQ185" s="27">
        <v>3085249</v>
      </c>
      <c r="AR185" t="s">
        <v>58</v>
      </c>
      <c r="AS185">
        <v>0</v>
      </c>
      <c r="AT185">
        <v>0</v>
      </c>
      <c r="AW185">
        <v>5</v>
      </c>
      <c r="BB185">
        <v>1</v>
      </c>
      <c r="BC185">
        <v>7</v>
      </c>
      <c r="BD185">
        <v>2</v>
      </c>
      <c r="BE185" s="3">
        <v>44286</v>
      </c>
      <c r="BF185" s="16" t="str">
        <f>VLOOKUP(C185,'Cta Contable'!A:E,5,FALSE)</f>
        <v>A</v>
      </c>
      <c r="BG185" s="16" t="str">
        <f>VLOOKUP(C185,'Cta Contable'!A:D,4,FALSE)</f>
        <v>Consumo</v>
      </c>
      <c r="BH185" t="str">
        <f>VLOOKUP(Q185,Lista!A:B,2,TRUE)</f>
        <v>1- 2.500.000</v>
      </c>
      <c r="BI185" s="16" t="str">
        <f t="shared" si="6"/>
        <v>Al día</v>
      </c>
      <c r="BJ185" t="str">
        <f t="shared" si="5"/>
        <v>-</v>
      </c>
    </row>
    <row r="186" spans="1:62" x14ac:dyDescent="0.25">
      <c r="A186" t="s">
        <v>56</v>
      </c>
      <c r="B186" t="s">
        <v>171</v>
      </c>
      <c r="C186" s="17">
        <v>144205</v>
      </c>
      <c r="D186">
        <v>4</v>
      </c>
      <c r="E186">
        <v>20390</v>
      </c>
      <c r="F186" s="23">
        <v>44042</v>
      </c>
      <c r="G186" s="23">
        <v>45260</v>
      </c>
      <c r="H186">
        <v>30</v>
      </c>
      <c r="I186">
        <v>1</v>
      </c>
      <c r="J186">
        <v>6</v>
      </c>
      <c r="K186">
        <v>30</v>
      </c>
      <c r="L186">
        <v>2</v>
      </c>
      <c r="M186" s="25">
        <v>19.320074000000002</v>
      </c>
      <c r="N186" s="25">
        <v>21.126100000000001</v>
      </c>
      <c r="O186" s="27">
        <v>5000000</v>
      </c>
      <c r="P186" s="27">
        <v>170511</v>
      </c>
      <c r="Q186" s="27">
        <v>4339192</v>
      </c>
      <c r="R186" s="27">
        <v>69851</v>
      </c>
      <c r="S186">
        <v>0</v>
      </c>
      <c r="T186">
        <v>0</v>
      </c>
      <c r="V186" s="27">
        <v>0</v>
      </c>
      <c r="W186" s="27">
        <v>0</v>
      </c>
      <c r="X186" s="27">
        <v>0</v>
      </c>
      <c r="AA186" s="23">
        <v>44274</v>
      </c>
      <c r="AB186">
        <v>1</v>
      </c>
      <c r="AC186" t="s">
        <v>57</v>
      </c>
      <c r="AD186">
        <v>1</v>
      </c>
      <c r="AE186">
        <v>30</v>
      </c>
      <c r="AF186" s="27">
        <v>101176</v>
      </c>
      <c r="AM186">
        <v>1</v>
      </c>
      <c r="AN186">
        <v>1</v>
      </c>
      <c r="AQ186" s="27">
        <v>1835000</v>
      </c>
      <c r="AR186" t="s">
        <v>58</v>
      </c>
      <c r="AS186">
        <v>0</v>
      </c>
      <c r="AT186">
        <v>0</v>
      </c>
      <c r="AW186">
        <v>5</v>
      </c>
      <c r="BB186">
        <v>1</v>
      </c>
      <c r="BC186">
        <v>7</v>
      </c>
      <c r="BD186">
        <v>2</v>
      </c>
      <c r="BE186" s="3">
        <v>44286</v>
      </c>
      <c r="BF186" s="16" t="str">
        <f>VLOOKUP(C186,'Cta Contable'!A:E,5,FALSE)</f>
        <v>A</v>
      </c>
      <c r="BG186" s="16" t="str">
        <f>VLOOKUP(C186,'Cta Contable'!A:D,4,FALSE)</f>
        <v>Consumo</v>
      </c>
      <c r="BH186" t="str">
        <f>VLOOKUP(Q186,Lista!A:B,2,TRUE)</f>
        <v>2.500.001 - 5.000.000</v>
      </c>
      <c r="BI186" s="16" t="str">
        <f t="shared" si="6"/>
        <v>Al día</v>
      </c>
      <c r="BJ186" t="str">
        <f t="shared" si="5"/>
        <v>-</v>
      </c>
    </row>
    <row r="187" spans="1:62" x14ac:dyDescent="0.25">
      <c r="A187" t="s">
        <v>56</v>
      </c>
      <c r="B187" t="s">
        <v>171</v>
      </c>
      <c r="C187" s="17">
        <v>144205</v>
      </c>
      <c r="D187">
        <v>3</v>
      </c>
      <c r="E187">
        <v>21277</v>
      </c>
      <c r="F187" s="23">
        <v>44236</v>
      </c>
      <c r="G187" s="23">
        <v>44862</v>
      </c>
      <c r="H187">
        <v>0</v>
      </c>
      <c r="I187">
        <v>1</v>
      </c>
      <c r="J187">
        <v>1</v>
      </c>
      <c r="K187">
        <v>30</v>
      </c>
      <c r="L187">
        <v>2</v>
      </c>
      <c r="M187" s="25">
        <v>11.420004</v>
      </c>
      <c r="N187" s="25">
        <v>12.03712</v>
      </c>
      <c r="O187" s="27">
        <v>1500000</v>
      </c>
      <c r="P187" s="27">
        <v>82719</v>
      </c>
      <c r="Q187" s="27">
        <v>1418628</v>
      </c>
      <c r="R187" s="27">
        <v>12150</v>
      </c>
      <c r="S187">
        <v>0</v>
      </c>
      <c r="T187">
        <v>0</v>
      </c>
      <c r="V187" s="27">
        <v>0</v>
      </c>
      <c r="W187" s="27">
        <v>0</v>
      </c>
      <c r="X187" s="27">
        <v>0</v>
      </c>
      <c r="AA187" s="23">
        <v>44258</v>
      </c>
      <c r="AB187">
        <v>1</v>
      </c>
      <c r="AC187" t="s">
        <v>57</v>
      </c>
      <c r="AD187">
        <v>1</v>
      </c>
      <c r="AE187">
        <v>30</v>
      </c>
      <c r="AF187" s="27">
        <v>0</v>
      </c>
      <c r="AM187">
        <v>1</v>
      </c>
      <c r="AN187">
        <v>1</v>
      </c>
      <c r="AO187" s="40">
        <v>44236</v>
      </c>
      <c r="AP187" s="40" t="s">
        <v>59</v>
      </c>
      <c r="AQ187" s="27">
        <v>2305500</v>
      </c>
      <c r="AR187" t="s">
        <v>58</v>
      </c>
      <c r="AS187">
        <v>1</v>
      </c>
      <c r="AT187">
        <v>0</v>
      </c>
      <c r="AW187">
        <v>5</v>
      </c>
      <c r="BB187">
        <v>1</v>
      </c>
      <c r="BC187">
        <v>7</v>
      </c>
      <c r="BD187">
        <v>2</v>
      </c>
      <c r="BE187" s="3">
        <v>44286</v>
      </c>
      <c r="BF187" s="16" t="str">
        <f>VLOOKUP(C187,'Cta Contable'!A:E,5,FALSE)</f>
        <v>A</v>
      </c>
      <c r="BG187" s="16" t="str">
        <f>VLOOKUP(C187,'Cta Contable'!A:D,4,FALSE)</f>
        <v>Consumo</v>
      </c>
      <c r="BH187" t="str">
        <f>VLOOKUP(Q187,Lista!A:B,2,TRUE)</f>
        <v>1- 2.500.000</v>
      </c>
      <c r="BI187" s="16" t="str">
        <f t="shared" si="6"/>
        <v>Al día</v>
      </c>
      <c r="BJ187" t="str">
        <f t="shared" si="5"/>
        <v>-</v>
      </c>
    </row>
    <row r="188" spans="1:62" x14ac:dyDescent="0.25">
      <c r="A188" t="s">
        <v>56</v>
      </c>
      <c r="B188" t="s">
        <v>171</v>
      </c>
      <c r="C188" s="17">
        <v>144205</v>
      </c>
      <c r="D188">
        <v>4</v>
      </c>
      <c r="E188">
        <v>21326</v>
      </c>
      <c r="F188" s="23">
        <v>44244</v>
      </c>
      <c r="G188" s="23">
        <v>44801</v>
      </c>
      <c r="H188">
        <v>0</v>
      </c>
      <c r="I188">
        <v>1</v>
      </c>
      <c r="J188">
        <v>0</v>
      </c>
      <c r="K188">
        <v>30</v>
      </c>
      <c r="L188">
        <v>2</v>
      </c>
      <c r="M188" s="25">
        <v>11.420004</v>
      </c>
      <c r="N188" s="25">
        <v>12.03712</v>
      </c>
      <c r="O188" s="27">
        <v>2300000</v>
      </c>
      <c r="P188" s="27">
        <v>139640</v>
      </c>
      <c r="Q188" s="27">
        <v>2300000</v>
      </c>
      <c r="R188" s="27">
        <v>21900</v>
      </c>
      <c r="S188">
        <v>0</v>
      </c>
      <c r="T188">
        <v>0</v>
      </c>
      <c r="V188" s="27">
        <v>0</v>
      </c>
      <c r="W188" s="27">
        <v>0</v>
      </c>
      <c r="X188" s="27">
        <v>0</v>
      </c>
      <c r="AA188" s="23">
        <v>44255</v>
      </c>
      <c r="AB188">
        <v>1</v>
      </c>
      <c r="AC188" t="s">
        <v>57</v>
      </c>
      <c r="AD188">
        <v>1</v>
      </c>
      <c r="AE188">
        <v>30</v>
      </c>
      <c r="AF188" s="27">
        <v>0</v>
      </c>
      <c r="AM188">
        <v>1</v>
      </c>
      <c r="AN188">
        <v>1</v>
      </c>
      <c r="AQ188" s="27">
        <v>2341000</v>
      </c>
      <c r="AR188" t="s">
        <v>58</v>
      </c>
      <c r="AS188">
        <v>0</v>
      </c>
      <c r="AT188">
        <v>0</v>
      </c>
      <c r="AW188">
        <v>5</v>
      </c>
      <c r="BB188">
        <v>1</v>
      </c>
      <c r="BC188">
        <v>7</v>
      </c>
      <c r="BD188">
        <v>2</v>
      </c>
      <c r="BE188" s="3">
        <v>44286</v>
      </c>
      <c r="BF188" s="16" t="str">
        <f>VLOOKUP(C188,'Cta Contable'!A:E,5,FALSE)</f>
        <v>A</v>
      </c>
      <c r="BG188" s="16" t="str">
        <f>VLOOKUP(C188,'Cta Contable'!A:D,4,FALSE)</f>
        <v>Consumo</v>
      </c>
      <c r="BH188" t="str">
        <f>VLOOKUP(Q188,Lista!A:B,2,TRUE)</f>
        <v>1- 2.500.000</v>
      </c>
      <c r="BI188" s="16" t="str">
        <f t="shared" si="6"/>
        <v>Al día</v>
      </c>
      <c r="BJ188" t="str">
        <f t="shared" si="5"/>
        <v>-</v>
      </c>
    </row>
    <row r="189" spans="1:62" x14ac:dyDescent="0.25">
      <c r="A189" t="s">
        <v>56</v>
      </c>
      <c r="B189" t="s">
        <v>171</v>
      </c>
      <c r="C189" s="17">
        <v>144205</v>
      </c>
      <c r="D189">
        <v>4</v>
      </c>
      <c r="E189">
        <v>20487</v>
      </c>
      <c r="F189" s="23">
        <v>44063</v>
      </c>
      <c r="G189" s="23">
        <v>45356</v>
      </c>
      <c r="H189">
        <v>25</v>
      </c>
      <c r="I189">
        <v>1</v>
      </c>
      <c r="J189">
        <v>5</v>
      </c>
      <c r="K189">
        <v>30</v>
      </c>
      <c r="L189">
        <v>2</v>
      </c>
      <c r="M189" s="25">
        <v>21.02</v>
      </c>
      <c r="N189" s="25">
        <v>23.168139</v>
      </c>
      <c r="O189" s="27">
        <v>14000000</v>
      </c>
      <c r="P189" s="27">
        <v>473635</v>
      </c>
      <c r="Q189" s="27">
        <v>12817276</v>
      </c>
      <c r="R189" s="27">
        <v>390602</v>
      </c>
      <c r="S189">
        <v>0</v>
      </c>
      <c r="T189">
        <v>0</v>
      </c>
      <c r="V189" s="27">
        <v>0</v>
      </c>
      <c r="W189" s="27">
        <v>0</v>
      </c>
      <c r="X189" s="27">
        <v>0</v>
      </c>
      <c r="AA189" s="23">
        <v>44260</v>
      </c>
      <c r="AB189">
        <v>1</v>
      </c>
      <c r="AC189" t="s">
        <v>57</v>
      </c>
      <c r="AD189">
        <v>1</v>
      </c>
      <c r="AE189">
        <v>30</v>
      </c>
      <c r="AF189" s="27">
        <v>249125</v>
      </c>
      <c r="AM189">
        <v>1</v>
      </c>
      <c r="AN189">
        <v>1</v>
      </c>
      <c r="AQ189" s="27">
        <v>1741000</v>
      </c>
      <c r="AR189" t="s">
        <v>58</v>
      </c>
      <c r="AS189">
        <v>0</v>
      </c>
      <c r="AT189">
        <v>0</v>
      </c>
      <c r="AW189">
        <v>5</v>
      </c>
      <c r="BB189">
        <v>1</v>
      </c>
      <c r="BC189">
        <v>7</v>
      </c>
      <c r="BD189">
        <v>2</v>
      </c>
      <c r="BE189" s="3">
        <v>44286</v>
      </c>
      <c r="BF189" s="16" t="str">
        <f>VLOOKUP(C189,'Cta Contable'!A:E,5,FALSE)</f>
        <v>A</v>
      </c>
      <c r="BG189" s="16" t="str">
        <f>VLOOKUP(C189,'Cta Contable'!A:D,4,FALSE)</f>
        <v>Consumo</v>
      </c>
      <c r="BH189" t="str">
        <f>VLOOKUP(Q189,Lista!A:B,2,TRUE)</f>
        <v>10.000.001 - 15.000.000</v>
      </c>
      <c r="BI189" s="16" t="str">
        <f t="shared" si="6"/>
        <v>Al día</v>
      </c>
      <c r="BJ189" t="str">
        <f t="shared" si="5"/>
        <v>-</v>
      </c>
    </row>
    <row r="190" spans="1:62" x14ac:dyDescent="0.25">
      <c r="A190" t="s">
        <v>56</v>
      </c>
      <c r="B190" t="s">
        <v>171</v>
      </c>
      <c r="C190" s="17">
        <v>144205</v>
      </c>
      <c r="D190">
        <v>4</v>
      </c>
      <c r="E190">
        <v>19547</v>
      </c>
      <c r="F190" s="23">
        <v>44013</v>
      </c>
      <c r="G190" s="23">
        <v>45550</v>
      </c>
      <c r="H190">
        <v>15</v>
      </c>
      <c r="I190">
        <v>1</v>
      </c>
      <c r="J190">
        <v>7</v>
      </c>
      <c r="K190">
        <v>30</v>
      </c>
      <c r="L190">
        <v>2</v>
      </c>
      <c r="M190" s="25">
        <v>17.28</v>
      </c>
      <c r="N190" s="25">
        <v>18.716446000000001</v>
      </c>
      <c r="O190" s="27">
        <v>28473865</v>
      </c>
      <c r="P190" s="27">
        <v>802800</v>
      </c>
      <c r="Q190" s="27">
        <v>25172344</v>
      </c>
      <c r="R190" s="27">
        <v>181227</v>
      </c>
      <c r="S190">
        <v>0</v>
      </c>
      <c r="T190">
        <v>0</v>
      </c>
      <c r="V190" s="27">
        <v>0</v>
      </c>
      <c r="W190" s="27">
        <v>0</v>
      </c>
      <c r="X190" s="27">
        <v>0</v>
      </c>
      <c r="AA190" s="23">
        <v>44279</v>
      </c>
      <c r="AB190">
        <v>1</v>
      </c>
      <c r="AC190" t="s">
        <v>57</v>
      </c>
      <c r="AD190">
        <v>1</v>
      </c>
      <c r="AE190">
        <v>30</v>
      </c>
      <c r="AF190" s="27">
        <v>3702</v>
      </c>
      <c r="AM190">
        <v>1</v>
      </c>
      <c r="AN190">
        <v>1</v>
      </c>
      <c r="AQ190" s="27">
        <v>2819545</v>
      </c>
      <c r="AR190" t="s">
        <v>58</v>
      </c>
      <c r="AS190">
        <v>0</v>
      </c>
      <c r="AT190">
        <v>0</v>
      </c>
      <c r="AW190">
        <v>1</v>
      </c>
      <c r="AX190">
        <v>2</v>
      </c>
      <c r="AY190">
        <v>44013</v>
      </c>
      <c r="AZ190" t="s">
        <v>59</v>
      </c>
      <c r="BB190">
        <v>1</v>
      </c>
      <c r="BC190">
        <v>7</v>
      </c>
      <c r="BD190">
        <v>2</v>
      </c>
      <c r="BE190" s="3">
        <v>44286</v>
      </c>
      <c r="BF190" s="16" t="str">
        <f>VLOOKUP(C190,'Cta Contable'!A:E,5,FALSE)</f>
        <v>A</v>
      </c>
      <c r="BG190" s="16" t="str">
        <f>VLOOKUP(C190,'Cta Contable'!A:D,4,FALSE)</f>
        <v>Consumo</v>
      </c>
      <c r="BH190" t="str">
        <f>VLOOKUP(Q190,Lista!A:B,2,TRUE)</f>
        <v>20.000.001 - 63.000.000</v>
      </c>
      <c r="BI190" s="16" t="str">
        <f t="shared" si="6"/>
        <v>Al día</v>
      </c>
      <c r="BJ190" t="str">
        <f t="shared" si="5"/>
        <v>-</v>
      </c>
    </row>
    <row r="191" spans="1:62" x14ac:dyDescent="0.25">
      <c r="A191" t="s">
        <v>56</v>
      </c>
      <c r="B191" t="s">
        <v>171</v>
      </c>
      <c r="C191" s="17">
        <v>144205</v>
      </c>
      <c r="D191">
        <v>4</v>
      </c>
      <c r="E191">
        <v>21284</v>
      </c>
      <c r="F191" s="23">
        <v>44237</v>
      </c>
      <c r="G191" s="23">
        <v>44740</v>
      </c>
      <c r="H191">
        <v>0</v>
      </c>
      <c r="I191">
        <v>1</v>
      </c>
      <c r="J191">
        <v>1</v>
      </c>
      <c r="K191">
        <v>30</v>
      </c>
      <c r="L191">
        <v>2</v>
      </c>
      <c r="M191" s="25">
        <v>11.420004</v>
      </c>
      <c r="N191" s="25">
        <v>12.03712</v>
      </c>
      <c r="O191" s="27">
        <v>2000000</v>
      </c>
      <c r="P191" s="27">
        <v>135351</v>
      </c>
      <c r="Q191" s="27">
        <v>1883020</v>
      </c>
      <c r="R191" s="27">
        <v>0</v>
      </c>
      <c r="S191">
        <v>0</v>
      </c>
      <c r="T191">
        <v>0</v>
      </c>
      <c r="V191" s="27">
        <v>0</v>
      </c>
      <c r="W191" s="27">
        <v>0</v>
      </c>
      <c r="X191" s="27">
        <v>0</v>
      </c>
      <c r="AA191" s="23">
        <v>44286</v>
      </c>
      <c r="AB191">
        <v>1</v>
      </c>
      <c r="AC191" t="s">
        <v>57</v>
      </c>
      <c r="AD191">
        <v>1</v>
      </c>
      <c r="AE191">
        <v>30</v>
      </c>
      <c r="AF191" s="27">
        <v>0</v>
      </c>
      <c r="AM191">
        <v>1</v>
      </c>
      <c r="AN191">
        <v>1</v>
      </c>
      <c r="AQ191" s="27">
        <v>3045088</v>
      </c>
      <c r="AR191" t="s">
        <v>58</v>
      </c>
      <c r="AS191">
        <v>0</v>
      </c>
      <c r="AT191">
        <v>0</v>
      </c>
      <c r="AW191">
        <v>5</v>
      </c>
      <c r="BB191">
        <v>1</v>
      </c>
      <c r="BC191">
        <v>7</v>
      </c>
      <c r="BD191">
        <v>2</v>
      </c>
      <c r="BE191" s="3">
        <v>44286</v>
      </c>
      <c r="BF191" s="16" t="str">
        <f>VLOOKUP(C191,'Cta Contable'!A:E,5,FALSE)</f>
        <v>A</v>
      </c>
      <c r="BG191" s="16" t="str">
        <f>VLOOKUP(C191,'Cta Contable'!A:D,4,FALSE)</f>
        <v>Consumo</v>
      </c>
      <c r="BH191" t="str">
        <f>VLOOKUP(Q191,Lista!A:B,2,TRUE)</f>
        <v>1- 2.500.000</v>
      </c>
      <c r="BI191" s="16" t="str">
        <f t="shared" si="6"/>
        <v>Al día</v>
      </c>
      <c r="BJ191" t="str">
        <f t="shared" si="5"/>
        <v>-</v>
      </c>
    </row>
    <row r="192" spans="1:62" x14ac:dyDescent="0.25">
      <c r="A192" t="s">
        <v>56</v>
      </c>
      <c r="B192" t="s">
        <v>171</v>
      </c>
      <c r="C192" s="17">
        <v>144205</v>
      </c>
      <c r="D192">
        <v>4</v>
      </c>
      <c r="E192">
        <v>20236</v>
      </c>
      <c r="F192" s="23">
        <v>44001</v>
      </c>
      <c r="G192" s="23">
        <v>45235</v>
      </c>
      <c r="H192">
        <v>0</v>
      </c>
      <c r="I192">
        <v>1</v>
      </c>
      <c r="J192">
        <v>8</v>
      </c>
      <c r="K192">
        <v>30</v>
      </c>
      <c r="L192">
        <v>2</v>
      </c>
      <c r="M192" s="25">
        <v>19.320074000000002</v>
      </c>
      <c r="N192" s="25">
        <v>21.126100000000001</v>
      </c>
      <c r="O192" s="27">
        <v>5000000</v>
      </c>
      <c r="P192" s="27">
        <v>170511</v>
      </c>
      <c r="Q192" s="27">
        <v>4232000</v>
      </c>
      <c r="R192" s="27">
        <v>61317</v>
      </c>
      <c r="S192">
        <v>0</v>
      </c>
      <c r="T192">
        <v>0</v>
      </c>
      <c r="V192" s="27">
        <v>0</v>
      </c>
      <c r="W192" s="27">
        <v>0</v>
      </c>
      <c r="X192" s="27">
        <v>0</v>
      </c>
      <c r="AA192" s="23">
        <v>44258</v>
      </c>
      <c r="AB192">
        <v>1</v>
      </c>
      <c r="AC192" t="s">
        <v>57</v>
      </c>
      <c r="AD192">
        <v>1</v>
      </c>
      <c r="AE192">
        <v>30</v>
      </c>
      <c r="AF192" s="27">
        <v>0</v>
      </c>
      <c r="AM192">
        <v>1</v>
      </c>
      <c r="AN192">
        <v>1</v>
      </c>
      <c r="AQ192" s="27">
        <v>4721000</v>
      </c>
      <c r="AR192" t="s">
        <v>58</v>
      </c>
      <c r="AS192">
        <v>0</v>
      </c>
      <c r="AT192">
        <v>0</v>
      </c>
      <c r="AW192">
        <v>5</v>
      </c>
      <c r="BB192">
        <v>1</v>
      </c>
      <c r="BC192">
        <v>7</v>
      </c>
      <c r="BD192">
        <v>2</v>
      </c>
      <c r="BE192" s="3">
        <v>44286</v>
      </c>
      <c r="BF192" s="16" t="str">
        <f>VLOOKUP(C192,'Cta Contable'!A:E,5,FALSE)</f>
        <v>A</v>
      </c>
      <c r="BG192" s="16" t="str">
        <f>VLOOKUP(C192,'Cta Contable'!A:D,4,FALSE)</f>
        <v>Consumo</v>
      </c>
      <c r="BH192" t="str">
        <f>VLOOKUP(Q192,Lista!A:B,2,TRUE)</f>
        <v>2.500.001 - 5.000.000</v>
      </c>
      <c r="BI192" s="16" t="str">
        <f t="shared" si="6"/>
        <v>Al día</v>
      </c>
      <c r="BJ192" t="str">
        <f t="shared" si="5"/>
        <v>-</v>
      </c>
    </row>
    <row r="193" spans="1:62" x14ac:dyDescent="0.25">
      <c r="A193" t="s">
        <v>56</v>
      </c>
      <c r="B193" t="s">
        <v>171</v>
      </c>
      <c r="C193" s="17">
        <v>144205</v>
      </c>
      <c r="D193">
        <v>4</v>
      </c>
      <c r="E193">
        <v>19978</v>
      </c>
      <c r="F193" s="23">
        <v>43888</v>
      </c>
      <c r="G193" s="23">
        <v>45361</v>
      </c>
      <c r="H193">
        <v>0</v>
      </c>
      <c r="I193">
        <v>1</v>
      </c>
      <c r="J193">
        <v>12</v>
      </c>
      <c r="K193">
        <v>30</v>
      </c>
      <c r="L193">
        <v>2</v>
      </c>
      <c r="M193" s="25">
        <v>21.07</v>
      </c>
      <c r="N193" s="25">
        <v>23.228676</v>
      </c>
      <c r="O193" s="27">
        <v>9000000</v>
      </c>
      <c r="P193" s="27">
        <v>279030</v>
      </c>
      <c r="Q193" s="27">
        <v>7393358</v>
      </c>
      <c r="R193" s="27">
        <v>86540</v>
      </c>
      <c r="S193">
        <v>0</v>
      </c>
      <c r="T193">
        <v>0</v>
      </c>
      <c r="V193" s="27">
        <v>0</v>
      </c>
      <c r="W193" s="27">
        <v>0</v>
      </c>
      <c r="X193" s="27">
        <v>0</v>
      </c>
      <c r="AA193" s="23">
        <v>44265</v>
      </c>
      <c r="AB193">
        <v>1</v>
      </c>
      <c r="AC193" t="s">
        <v>57</v>
      </c>
      <c r="AD193">
        <v>1</v>
      </c>
      <c r="AE193">
        <v>30</v>
      </c>
      <c r="AF193" s="27">
        <v>0</v>
      </c>
      <c r="AM193">
        <v>1</v>
      </c>
      <c r="AN193">
        <v>1</v>
      </c>
      <c r="AQ193" s="27">
        <v>1165000</v>
      </c>
      <c r="AR193" t="s">
        <v>58</v>
      </c>
      <c r="AS193">
        <v>0</v>
      </c>
      <c r="AT193">
        <v>0</v>
      </c>
      <c r="AW193">
        <v>5</v>
      </c>
      <c r="BB193">
        <v>1</v>
      </c>
      <c r="BC193">
        <v>7</v>
      </c>
      <c r="BD193">
        <v>2</v>
      </c>
      <c r="BE193" s="3">
        <v>44286</v>
      </c>
      <c r="BF193" s="16" t="str">
        <f>VLOOKUP(C193,'Cta Contable'!A:E,5,FALSE)</f>
        <v>A</v>
      </c>
      <c r="BG193" s="16" t="str">
        <f>VLOOKUP(C193,'Cta Contable'!A:D,4,FALSE)</f>
        <v>Consumo</v>
      </c>
      <c r="BH193" t="str">
        <f>VLOOKUP(Q193,Lista!A:B,2,TRUE)</f>
        <v>5.000.001 - 10.000.000</v>
      </c>
      <c r="BI193" s="16" t="str">
        <f t="shared" si="6"/>
        <v>Al día</v>
      </c>
      <c r="BJ193" t="str">
        <f t="shared" si="5"/>
        <v>-</v>
      </c>
    </row>
    <row r="194" spans="1:62" x14ac:dyDescent="0.25">
      <c r="A194" t="s">
        <v>56</v>
      </c>
      <c r="B194" t="s">
        <v>171</v>
      </c>
      <c r="C194" s="17">
        <v>144205</v>
      </c>
      <c r="D194">
        <v>4</v>
      </c>
      <c r="E194">
        <v>20471</v>
      </c>
      <c r="F194" s="23">
        <v>44062</v>
      </c>
      <c r="G194" s="23">
        <v>45004</v>
      </c>
      <c r="H194">
        <v>0</v>
      </c>
      <c r="I194">
        <v>1</v>
      </c>
      <c r="J194">
        <v>7</v>
      </c>
      <c r="K194">
        <v>30</v>
      </c>
      <c r="L194">
        <v>2</v>
      </c>
      <c r="M194" s="25">
        <v>21.02</v>
      </c>
      <c r="N194" s="25">
        <v>23.168139</v>
      </c>
      <c r="O194" s="27">
        <v>5000000</v>
      </c>
      <c r="P194" s="27">
        <v>210401</v>
      </c>
      <c r="Q194" s="27">
        <v>4070794</v>
      </c>
      <c r="R194" s="27">
        <v>30901</v>
      </c>
      <c r="S194">
        <v>0</v>
      </c>
      <c r="T194">
        <v>0</v>
      </c>
      <c r="V194" s="27">
        <v>0</v>
      </c>
      <c r="W194" s="27">
        <v>0</v>
      </c>
      <c r="X194" s="27">
        <v>0</v>
      </c>
      <c r="AA194" s="23">
        <v>44272</v>
      </c>
      <c r="AB194">
        <v>1</v>
      </c>
      <c r="AC194" t="s">
        <v>57</v>
      </c>
      <c r="AD194">
        <v>1</v>
      </c>
      <c r="AE194">
        <v>30</v>
      </c>
      <c r="AF194" s="27">
        <v>0</v>
      </c>
      <c r="AM194">
        <v>1</v>
      </c>
      <c r="AN194">
        <v>1</v>
      </c>
      <c r="AQ194" s="27">
        <v>1133000</v>
      </c>
      <c r="AR194" t="s">
        <v>58</v>
      </c>
      <c r="AS194">
        <v>0</v>
      </c>
      <c r="AT194">
        <v>0</v>
      </c>
      <c r="AW194">
        <v>5</v>
      </c>
      <c r="BB194">
        <v>1</v>
      </c>
      <c r="BC194">
        <v>7</v>
      </c>
      <c r="BD194">
        <v>2</v>
      </c>
      <c r="BE194" s="3">
        <v>44286</v>
      </c>
      <c r="BF194" s="16" t="str">
        <f>VLOOKUP(C194,'Cta Contable'!A:E,5,FALSE)</f>
        <v>A</v>
      </c>
      <c r="BG194" s="16" t="str">
        <f>VLOOKUP(C194,'Cta Contable'!A:D,4,FALSE)</f>
        <v>Consumo</v>
      </c>
      <c r="BH194" t="str">
        <f>VLOOKUP(Q194,Lista!A:B,2,TRUE)</f>
        <v>2.500.001 - 5.000.000</v>
      </c>
      <c r="BI194" s="16" t="str">
        <f t="shared" si="6"/>
        <v>Al día</v>
      </c>
      <c r="BJ194" t="str">
        <f t="shared" si="5"/>
        <v>-</v>
      </c>
    </row>
    <row r="195" spans="1:62" x14ac:dyDescent="0.25">
      <c r="A195" t="s">
        <v>56</v>
      </c>
      <c r="B195" t="s">
        <v>171</v>
      </c>
      <c r="C195" s="17">
        <v>144205</v>
      </c>
      <c r="D195">
        <v>4</v>
      </c>
      <c r="E195">
        <v>21380</v>
      </c>
      <c r="F195" s="23">
        <v>44253</v>
      </c>
      <c r="G195" s="23">
        <v>45319</v>
      </c>
      <c r="H195">
        <v>0</v>
      </c>
      <c r="I195">
        <v>1</v>
      </c>
      <c r="J195">
        <v>2</v>
      </c>
      <c r="K195">
        <v>30</v>
      </c>
      <c r="L195">
        <v>2</v>
      </c>
      <c r="M195" s="25">
        <v>21.02</v>
      </c>
      <c r="N195" s="25">
        <v>23.168139</v>
      </c>
      <c r="O195" s="27">
        <v>10300000</v>
      </c>
      <c r="P195" s="27">
        <v>396149</v>
      </c>
      <c r="Q195" s="27">
        <v>9686154</v>
      </c>
      <c r="R195" s="27">
        <v>0</v>
      </c>
      <c r="S195">
        <v>0</v>
      </c>
      <c r="T195">
        <v>0</v>
      </c>
      <c r="V195" s="27">
        <v>0</v>
      </c>
      <c r="W195" s="27">
        <v>0</v>
      </c>
      <c r="X195" s="27">
        <v>0</v>
      </c>
      <c r="AA195" s="23">
        <v>44286</v>
      </c>
      <c r="AB195">
        <v>1</v>
      </c>
      <c r="AC195" t="s">
        <v>57</v>
      </c>
      <c r="AD195">
        <v>1</v>
      </c>
      <c r="AE195">
        <v>30</v>
      </c>
      <c r="AF195" s="27">
        <v>0</v>
      </c>
      <c r="AM195">
        <v>1</v>
      </c>
      <c r="AN195">
        <v>1</v>
      </c>
      <c r="AQ195" s="27">
        <v>471400</v>
      </c>
      <c r="AR195" t="s">
        <v>58</v>
      </c>
      <c r="AS195">
        <v>0</v>
      </c>
      <c r="AT195">
        <v>0</v>
      </c>
      <c r="AW195">
        <v>5</v>
      </c>
      <c r="BB195">
        <v>1</v>
      </c>
      <c r="BC195">
        <v>7</v>
      </c>
      <c r="BD195">
        <v>2</v>
      </c>
      <c r="BE195" s="3">
        <v>44286</v>
      </c>
      <c r="BF195" s="16" t="str">
        <f>VLOOKUP(C195,'Cta Contable'!A:E,5,FALSE)</f>
        <v>A</v>
      </c>
      <c r="BG195" s="16" t="str">
        <f>VLOOKUP(C195,'Cta Contable'!A:D,4,FALSE)</f>
        <v>Consumo</v>
      </c>
      <c r="BH195" t="str">
        <f>VLOOKUP(Q195,Lista!A:B,2,TRUE)</f>
        <v>5.000.001 - 10.000.000</v>
      </c>
      <c r="BI195" s="16" t="str">
        <f t="shared" si="6"/>
        <v>Al día</v>
      </c>
      <c r="BJ195" t="str">
        <f t="shared" ref="BJ195:BJ258" si="7">IF(AND(AO195&lt;&gt;"",AP195&lt;&gt;"A"),"Reestructurado","-")</f>
        <v>-</v>
      </c>
    </row>
    <row r="196" spans="1:62" x14ac:dyDescent="0.25">
      <c r="A196" t="s">
        <v>56</v>
      </c>
      <c r="B196" t="s">
        <v>171</v>
      </c>
      <c r="C196" s="17">
        <v>144205</v>
      </c>
      <c r="D196">
        <v>3</v>
      </c>
      <c r="E196">
        <v>20300</v>
      </c>
      <c r="F196" s="23">
        <v>44012</v>
      </c>
      <c r="G196" s="23">
        <v>45488</v>
      </c>
      <c r="H196">
        <v>0</v>
      </c>
      <c r="I196">
        <v>1</v>
      </c>
      <c r="J196">
        <v>9</v>
      </c>
      <c r="K196">
        <v>30</v>
      </c>
      <c r="L196">
        <v>2</v>
      </c>
      <c r="M196" s="25">
        <v>21.02</v>
      </c>
      <c r="N196" s="25">
        <v>23.168139</v>
      </c>
      <c r="O196" s="27">
        <v>19900000</v>
      </c>
      <c r="P196" s="27">
        <v>616431</v>
      </c>
      <c r="Q196" s="27">
        <v>17111001</v>
      </c>
      <c r="R196" s="27">
        <v>0</v>
      </c>
      <c r="S196">
        <v>0</v>
      </c>
      <c r="T196">
        <v>0</v>
      </c>
      <c r="V196" s="27">
        <v>0</v>
      </c>
      <c r="W196" s="27">
        <v>0</v>
      </c>
      <c r="X196" s="27">
        <v>0</v>
      </c>
      <c r="AA196" s="23">
        <v>44285</v>
      </c>
      <c r="AB196">
        <v>1</v>
      </c>
      <c r="AC196" t="s">
        <v>57</v>
      </c>
      <c r="AD196">
        <v>1</v>
      </c>
      <c r="AE196">
        <v>30</v>
      </c>
      <c r="AF196" s="27">
        <v>0</v>
      </c>
      <c r="AM196">
        <v>1</v>
      </c>
      <c r="AN196">
        <v>1</v>
      </c>
      <c r="AO196" s="40">
        <v>44012</v>
      </c>
      <c r="AP196" s="40" t="s">
        <v>59</v>
      </c>
      <c r="AQ196" s="27">
        <v>2245000</v>
      </c>
      <c r="AR196" t="s">
        <v>58</v>
      </c>
      <c r="AS196">
        <v>1</v>
      </c>
      <c r="AT196">
        <v>0</v>
      </c>
      <c r="AW196">
        <v>5</v>
      </c>
      <c r="BB196">
        <v>1</v>
      </c>
      <c r="BC196">
        <v>7</v>
      </c>
      <c r="BD196">
        <v>2</v>
      </c>
      <c r="BE196" s="3">
        <v>44286</v>
      </c>
      <c r="BF196" s="16" t="str">
        <f>VLOOKUP(C196,'Cta Contable'!A:E,5,FALSE)</f>
        <v>A</v>
      </c>
      <c r="BG196" s="16" t="str">
        <f>VLOOKUP(C196,'Cta Contable'!A:D,4,FALSE)</f>
        <v>Consumo</v>
      </c>
      <c r="BH196" t="str">
        <f>VLOOKUP(Q196,Lista!A:B,2,TRUE)</f>
        <v>15.000.001 - 20.000.000</v>
      </c>
      <c r="BI196" s="16" t="str">
        <f t="shared" ref="BI196:BI259" si="8">IF(BF196&lt;&gt;"A","Mora","Al día")</f>
        <v>Al día</v>
      </c>
      <c r="BJ196" t="str">
        <f t="shared" si="7"/>
        <v>-</v>
      </c>
    </row>
    <row r="197" spans="1:62" x14ac:dyDescent="0.25">
      <c r="A197" t="s">
        <v>56</v>
      </c>
      <c r="B197" t="s">
        <v>171</v>
      </c>
      <c r="C197" s="17">
        <v>144205</v>
      </c>
      <c r="D197">
        <v>4</v>
      </c>
      <c r="E197">
        <v>21357</v>
      </c>
      <c r="F197" s="23">
        <v>44252</v>
      </c>
      <c r="G197" s="23">
        <v>44832</v>
      </c>
      <c r="H197">
        <v>0</v>
      </c>
      <c r="I197">
        <v>1</v>
      </c>
      <c r="J197">
        <v>1</v>
      </c>
      <c r="K197">
        <v>30</v>
      </c>
      <c r="L197">
        <v>2</v>
      </c>
      <c r="M197" s="25">
        <v>17.420000000000002</v>
      </c>
      <c r="N197" s="25">
        <v>18.880393000000002</v>
      </c>
      <c r="O197" s="27">
        <v>6100000</v>
      </c>
      <c r="P197" s="27">
        <v>369671</v>
      </c>
      <c r="Q197" s="27">
        <v>5818560</v>
      </c>
      <c r="R197" s="27">
        <v>0</v>
      </c>
      <c r="S197">
        <v>0</v>
      </c>
      <c r="T197">
        <v>0</v>
      </c>
      <c r="V197" s="27">
        <v>0</v>
      </c>
      <c r="W197" s="27">
        <v>0</v>
      </c>
      <c r="X197" s="27">
        <v>0</v>
      </c>
      <c r="AA197" s="23">
        <v>44286</v>
      </c>
      <c r="AB197">
        <v>1</v>
      </c>
      <c r="AC197" t="s">
        <v>57</v>
      </c>
      <c r="AD197">
        <v>1</v>
      </c>
      <c r="AE197">
        <v>30</v>
      </c>
      <c r="AF197" s="27">
        <v>0</v>
      </c>
      <c r="AM197">
        <v>1</v>
      </c>
      <c r="AN197">
        <v>1</v>
      </c>
      <c r="AQ197" s="27">
        <v>1054000</v>
      </c>
      <c r="AR197" t="s">
        <v>58</v>
      </c>
      <c r="AS197">
        <v>0</v>
      </c>
      <c r="AT197">
        <v>0</v>
      </c>
      <c r="AW197">
        <v>5</v>
      </c>
      <c r="BB197">
        <v>1</v>
      </c>
      <c r="BC197">
        <v>7</v>
      </c>
      <c r="BD197">
        <v>2</v>
      </c>
      <c r="BE197" s="3">
        <v>44286</v>
      </c>
      <c r="BF197" s="16" t="str">
        <f>VLOOKUP(C197,'Cta Contable'!A:E,5,FALSE)</f>
        <v>A</v>
      </c>
      <c r="BG197" s="16" t="str">
        <f>VLOOKUP(C197,'Cta Contable'!A:D,4,FALSE)</f>
        <v>Consumo</v>
      </c>
      <c r="BH197" t="str">
        <f>VLOOKUP(Q197,Lista!A:B,2,TRUE)</f>
        <v>5.000.001 - 10.000.000</v>
      </c>
      <c r="BI197" s="16" t="str">
        <f t="shared" si="8"/>
        <v>Al día</v>
      </c>
      <c r="BJ197" t="str">
        <f t="shared" si="7"/>
        <v>-</v>
      </c>
    </row>
    <row r="198" spans="1:62" x14ac:dyDescent="0.25">
      <c r="A198" t="s">
        <v>56</v>
      </c>
      <c r="B198" t="s">
        <v>171</v>
      </c>
      <c r="C198" s="17">
        <v>144205</v>
      </c>
      <c r="D198">
        <v>4</v>
      </c>
      <c r="E198">
        <v>20868</v>
      </c>
      <c r="F198" s="23">
        <v>44139</v>
      </c>
      <c r="G198" s="23">
        <v>45381</v>
      </c>
      <c r="H198">
        <v>0</v>
      </c>
      <c r="I198">
        <v>1</v>
      </c>
      <c r="J198">
        <v>3</v>
      </c>
      <c r="K198">
        <v>30</v>
      </c>
      <c r="L198">
        <v>2</v>
      </c>
      <c r="M198" s="25">
        <v>21.02</v>
      </c>
      <c r="N198" s="25">
        <v>23.168139</v>
      </c>
      <c r="O198" s="27">
        <v>19900000</v>
      </c>
      <c r="P198" s="27">
        <v>696152</v>
      </c>
      <c r="Q198" s="27">
        <v>18838917</v>
      </c>
      <c r="R198" s="27">
        <v>327403</v>
      </c>
      <c r="S198">
        <v>0</v>
      </c>
      <c r="T198">
        <v>0</v>
      </c>
      <c r="V198" s="27">
        <v>0</v>
      </c>
      <c r="W198" s="27">
        <v>0</v>
      </c>
      <c r="X198" s="27">
        <v>0</v>
      </c>
      <c r="AA198" s="23">
        <v>44256</v>
      </c>
      <c r="AB198">
        <v>1</v>
      </c>
      <c r="AC198" t="s">
        <v>57</v>
      </c>
      <c r="AD198">
        <v>1</v>
      </c>
      <c r="AE198">
        <v>30</v>
      </c>
      <c r="AF198" s="27">
        <v>0</v>
      </c>
      <c r="AM198">
        <v>1</v>
      </c>
      <c r="AN198">
        <v>1</v>
      </c>
      <c r="AQ198" s="27">
        <v>2531000</v>
      </c>
      <c r="AR198" t="s">
        <v>58</v>
      </c>
      <c r="AS198">
        <v>0</v>
      </c>
      <c r="AT198">
        <v>0</v>
      </c>
      <c r="AW198">
        <v>5</v>
      </c>
      <c r="BB198">
        <v>1</v>
      </c>
      <c r="BC198">
        <v>7</v>
      </c>
      <c r="BD198">
        <v>2</v>
      </c>
      <c r="BE198" s="3">
        <v>44286</v>
      </c>
      <c r="BF198" s="16" t="str">
        <f>VLOOKUP(C198,'Cta Contable'!A:E,5,FALSE)</f>
        <v>A</v>
      </c>
      <c r="BG198" s="16" t="str">
        <f>VLOOKUP(C198,'Cta Contable'!A:D,4,FALSE)</f>
        <v>Consumo</v>
      </c>
      <c r="BH198" t="str">
        <f>VLOOKUP(Q198,Lista!A:B,2,TRUE)</f>
        <v>15.000.001 - 20.000.000</v>
      </c>
      <c r="BI198" s="16" t="str">
        <f t="shared" si="8"/>
        <v>Al día</v>
      </c>
      <c r="BJ198" t="str">
        <f t="shared" si="7"/>
        <v>-</v>
      </c>
    </row>
    <row r="199" spans="1:62" x14ac:dyDescent="0.25">
      <c r="A199" t="s">
        <v>56</v>
      </c>
      <c r="B199" t="s">
        <v>171</v>
      </c>
      <c r="C199" s="17">
        <v>144205</v>
      </c>
      <c r="D199">
        <v>4</v>
      </c>
      <c r="E199">
        <v>21056</v>
      </c>
      <c r="F199" s="23">
        <v>44179</v>
      </c>
      <c r="G199" s="23">
        <v>45107</v>
      </c>
      <c r="H199">
        <v>0</v>
      </c>
      <c r="I199">
        <v>1</v>
      </c>
      <c r="J199">
        <v>3</v>
      </c>
      <c r="K199">
        <v>30</v>
      </c>
      <c r="L199">
        <v>2</v>
      </c>
      <c r="M199" s="25">
        <v>23.42</v>
      </c>
      <c r="N199" s="25">
        <v>26.104899</v>
      </c>
      <c r="O199" s="27">
        <v>5000000</v>
      </c>
      <c r="P199" s="27">
        <v>221769</v>
      </c>
      <c r="Q199" s="27">
        <v>4612602</v>
      </c>
      <c r="R199" s="27">
        <v>6002</v>
      </c>
      <c r="S199">
        <v>0</v>
      </c>
      <c r="T199">
        <v>0</v>
      </c>
      <c r="V199" s="27">
        <v>0</v>
      </c>
      <c r="W199" s="27">
        <v>0</v>
      </c>
      <c r="X199" s="27">
        <v>0</v>
      </c>
      <c r="AA199" s="23">
        <v>44283</v>
      </c>
      <c r="AB199">
        <v>1</v>
      </c>
      <c r="AC199" t="s">
        <v>57</v>
      </c>
      <c r="AD199">
        <v>1</v>
      </c>
      <c r="AE199">
        <v>30</v>
      </c>
      <c r="AF199" s="27">
        <v>0</v>
      </c>
      <c r="AM199">
        <v>1</v>
      </c>
      <c r="AN199">
        <v>1</v>
      </c>
      <c r="AQ199" s="27">
        <v>380000</v>
      </c>
      <c r="AR199" t="s">
        <v>58</v>
      </c>
      <c r="AS199">
        <v>0</v>
      </c>
      <c r="AT199">
        <v>0</v>
      </c>
      <c r="AW199">
        <v>5</v>
      </c>
      <c r="BB199">
        <v>1</v>
      </c>
      <c r="BC199">
        <v>7</v>
      </c>
      <c r="BD199">
        <v>2</v>
      </c>
      <c r="BE199" s="3">
        <v>44286</v>
      </c>
      <c r="BF199" s="16" t="str">
        <f>VLOOKUP(C199,'Cta Contable'!A:E,5,FALSE)</f>
        <v>A</v>
      </c>
      <c r="BG199" s="16" t="str">
        <f>VLOOKUP(C199,'Cta Contable'!A:D,4,FALSE)</f>
        <v>Consumo</v>
      </c>
      <c r="BH199" t="str">
        <f>VLOOKUP(Q199,Lista!A:B,2,TRUE)</f>
        <v>2.500.001 - 5.000.000</v>
      </c>
      <c r="BI199" s="16" t="str">
        <f t="shared" si="8"/>
        <v>Al día</v>
      </c>
      <c r="BJ199" t="str">
        <f t="shared" si="7"/>
        <v>-</v>
      </c>
    </row>
    <row r="200" spans="1:62" x14ac:dyDescent="0.25">
      <c r="A200" t="s">
        <v>56</v>
      </c>
      <c r="B200" t="s">
        <v>171</v>
      </c>
      <c r="C200" s="17">
        <v>144205</v>
      </c>
      <c r="D200">
        <v>4</v>
      </c>
      <c r="E200">
        <v>19210</v>
      </c>
      <c r="F200" s="23">
        <v>44013</v>
      </c>
      <c r="G200" s="23">
        <v>45026</v>
      </c>
      <c r="H200">
        <v>0</v>
      </c>
      <c r="I200">
        <v>1</v>
      </c>
      <c r="J200">
        <v>20</v>
      </c>
      <c r="K200">
        <v>30</v>
      </c>
      <c r="L200">
        <v>2</v>
      </c>
      <c r="M200" s="25">
        <v>23.41</v>
      </c>
      <c r="N200" s="25">
        <v>26.09253</v>
      </c>
      <c r="O200" s="27">
        <v>10688292</v>
      </c>
      <c r="P200" s="27">
        <v>442296</v>
      </c>
      <c r="Q200" s="27">
        <v>4759596</v>
      </c>
      <c r="R200" s="27">
        <v>80470</v>
      </c>
      <c r="S200">
        <v>0</v>
      </c>
      <c r="T200">
        <v>0</v>
      </c>
      <c r="V200" s="27">
        <v>0</v>
      </c>
      <c r="W200" s="27">
        <v>0</v>
      </c>
      <c r="X200" s="27">
        <v>0</v>
      </c>
      <c r="AA200" s="23">
        <v>44259</v>
      </c>
      <c r="AB200">
        <v>1</v>
      </c>
      <c r="AC200" t="s">
        <v>57</v>
      </c>
      <c r="AD200">
        <v>1</v>
      </c>
      <c r="AE200">
        <v>30</v>
      </c>
      <c r="AF200" s="27">
        <v>0</v>
      </c>
      <c r="AM200">
        <v>1</v>
      </c>
      <c r="AN200">
        <v>1</v>
      </c>
      <c r="AQ200" s="27">
        <v>1595000</v>
      </c>
      <c r="AR200" t="s">
        <v>58</v>
      </c>
      <c r="AS200">
        <v>0</v>
      </c>
      <c r="AT200">
        <v>0</v>
      </c>
      <c r="AW200">
        <v>1</v>
      </c>
      <c r="AX200">
        <v>2</v>
      </c>
      <c r="AY200">
        <v>44013</v>
      </c>
      <c r="AZ200" t="s">
        <v>59</v>
      </c>
      <c r="BB200">
        <v>1</v>
      </c>
      <c r="BC200">
        <v>7</v>
      </c>
      <c r="BD200">
        <v>2</v>
      </c>
      <c r="BE200" s="3">
        <v>44286</v>
      </c>
      <c r="BF200" s="16" t="str">
        <f>VLOOKUP(C200,'Cta Contable'!A:E,5,FALSE)</f>
        <v>A</v>
      </c>
      <c r="BG200" s="16" t="str">
        <f>VLOOKUP(C200,'Cta Contable'!A:D,4,FALSE)</f>
        <v>Consumo</v>
      </c>
      <c r="BH200" t="str">
        <f>VLOOKUP(Q200,Lista!A:B,2,TRUE)</f>
        <v>2.500.001 - 5.000.000</v>
      </c>
      <c r="BI200" s="16" t="str">
        <f t="shared" si="8"/>
        <v>Al día</v>
      </c>
      <c r="BJ200" t="str">
        <f t="shared" si="7"/>
        <v>-</v>
      </c>
    </row>
    <row r="201" spans="1:62" x14ac:dyDescent="0.25">
      <c r="A201" t="s">
        <v>56</v>
      </c>
      <c r="B201" t="s">
        <v>171</v>
      </c>
      <c r="C201" s="17">
        <v>144205</v>
      </c>
      <c r="D201">
        <v>3</v>
      </c>
      <c r="E201">
        <v>19817</v>
      </c>
      <c r="F201" s="23">
        <v>43857</v>
      </c>
      <c r="G201" s="23">
        <v>44602</v>
      </c>
      <c r="H201">
        <v>0</v>
      </c>
      <c r="I201">
        <v>1</v>
      </c>
      <c r="J201">
        <v>14</v>
      </c>
      <c r="K201">
        <v>30</v>
      </c>
      <c r="L201">
        <v>2</v>
      </c>
      <c r="M201" s="25">
        <v>13.38</v>
      </c>
      <c r="N201" s="25">
        <v>14.231804</v>
      </c>
      <c r="O201" s="27">
        <v>6030000</v>
      </c>
      <c r="P201" s="27">
        <v>287755</v>
      </c>
      <c r="Q201" s="27">
        <v>2618671</v>
      </c>
      <c r="R201" s="27">
        <v>22379</v>
      </c>
      <c r="S201">
        <v>0</v>
      </c>
      <c r="T201">
        <v>0</v>
      </c>
      <c r="V201" s="27">
        <v>0</v>
      </c>
      <c r="W201" s="27">
        <v>0</v>
      </c>
      <c r="X201" s="27">
        <v>0</v>
      </c>
      <c r="AA201" s="23">
        <v>44262</v>
      </c>
      <c r="AB201">
        <v>1</v>
      </c>
      <c r="AC201" t="s">
        <v>57</v>
      </c>
      <c r="AD201">
        <v>1</v>
      </c>
      <c r="AE201">
        <v>30</v>
      </c>
      <c r="AF201" s="27">
        <v>0</v>
      </c>
      <c r="AM201">
        <v>1</v>
      </c>
      <c r="AN201">
        <v>1</v>
      </c>
      <c r="AO201" s="40">
        <v>43857</v>
      </c>
      <c r="AP201" s="40" t="s">
        <v>59</v>
      </c>
      <c r="AQ201" s="27">
        <v>2070500</v>
      </c>
      <c r="AR201" t="s">
        <v>58</v>
      </c>
      <c r="AS201">
        <v>1</v>
      </c>
      <c r="AT201">
        <v>0</v>
      </c>
      <c r="AW201">
        <v>5</v>
      </c>
      <c r="BB201">
        <v>1</v>
      </c>
      <c r="BC201">
        <v>7</v>
      </c>
      <c r="BD201">
        <v>2</v>
      </c>
      <c r="BE201" s="3">
        <v>44286</v>
      </c>
      <c r="BF201" s="16" t="str">
        <f>VLOOKUP(C201,'Cta Contable'!A:E,5,FALSE)</f>
        <v>A</v>
      </c>
      <c r="BG201" s="16" t="str">
        <f>VLOOKUP(C201,'Cta Contable'!A:D,4,FALSE)</f>
        <v>Consumo</v>
      </c>
      <c r="BH201" t="str">
        <f>VLOOKUP(Q201,Lista!A:B,2,TRUE)</f>
        <v>2.500.001 - 5.000.000</v>
      </c>
      <c r="BI201" s="16" t="str">
        <f t="shared" si="8"/>
        <v>Al día</v>
      </c>
      <c r="BJ201" t="str">
        <f t="shared" si="7"/>
        <v>-</v>
      </c>
    </row>
    <row r="202" spans="1:62" x14ac:dyDescent="0.25">
      <c r="A202" t="s">
        <v>56</v>
      </c>
      <c r="B202" t="s">
        <v>171</v>
      </c>
      <c r="C202" s="17">
        <v>144205</v>
      </c>
      <c r="D202">
        <v>3</v>
      </c>
      <c r="E202">
        <v>20262</v>
      </c>
      <c r="F202" s="23">
        <v>44008</v>
      </c>
      <c r="G202" s="23">
        <v>45493</v>
      </c>
      <c r="H202">
        <v>0</v>
      </c>
      <c r="I202">
        <v>1</v>
      </c>
      <c r="J202">
        <v>10</v>
      </c>
      <c r="K202">
        <v>30</v>
      </c>
      <c r="L202">
        <v>2</v>
      </c>
      <c r="M202" s="25">
        <v>21.02</v>
      </c>
      <c r="N202" s="25">
        <v>23.168139</v>
      </c>
      <c r="O202" s="27">
        <v>18000000</v>
      </c>
      <c r="P202" s="27">
        <v>557576</v>
      </c>
      <c r="Q202" s="27">
        <v>15207404</v>
      </c>
      <c r="R202" s="27">
        <v>159822</v>
      </c>
      <c r="S202">
        <v>0</v>
      </c>
      <c r="T202">
        <v>0</v>
      </c>
      <c r="V202" s="27">
        <v>0</v>
      </c>
      <c r="W202" s="27">
        <v>0</v>
      </c>
      <c r="X202" s="27">
        <v>0</v>
      </c>
      <c r="AA202" s="23">
        <v>44267</v>
      </c>
      <c r="AB202">
        <v>1</v>
      </c>
      <c r="AC202" t="s">
        <v>57</v>
      </c>
      <c r="AD202">
        <v>1</v>
      </c>
      <c r="AE202">
        <v>30</v>
      </c>
      <c r="AF202" s="27">
        <v>0</v>
      </c>
      <c r="AM202">
        <v>1</v>
      </c>
      <c r="AN202">
        <v>1</v>
      </c>
      <c r="AO202" s="40">
        <v>44008</v>
      </c>
      <c r="AP202" s="40" t="s">
        <v>59</v>
      </c>
      <c r="AQ202" s="27">
        <v>1528000</v>
      </c>
      <c r="AR202" t="s">
        <v>58</v>
      </c>
      <c r="AS202">
        <v>1</v>
      </c>
      <c r="AT202">
        <v>0</v>
      </c>
      <c r="AW202">
        <v>5</v>
      </c>
      <c r="BB202">
        <v>1</v>
      </c>
      <c r="BC202">
        <v>7</v>
      </c>
      <c r="BD202">
        <v>2</v>
      </c>
      <c r="BE202" s="3">
        <v>44286</v>
      </c>
      <c r="BF202" s="16" t="str">
        <f>VLOOKUP(C202,'Cta Contable'!A:E,5,FALSE)</f>
        <v>A</v>
      </c>
      <c r="BG202" s="16" t="str">
        <f>VLOOKUP(C202,'Cta Contable'!A:D,4,FALSE)</f>
        <v>Consumo</v>
      </c>
      <c r="BH202" t="str">
        <f>VLOOKUP(Q202,Lista!A:B,2,TRUE)</f>
        <v>15.000.001 - 20.000.000</v>
      </c>
      <c r="BI202" s="16" t="str">
        <f t="shared" si="8"/>
        <v>Al día</v>
      </c>
      <c r="BJ202" t="str">
        <f t="shared" si="7"/>
        <v>-</v>
      </c>
    </row>
    <row r="203" spans="1:62" x14ac:dyDescent="0.25">
      <c r="A203" t="s">
        <v>56</v>
      </c>
      <c r="B203" t="s">
        <v>171</v>
      </c>
      <c r="C203" s="17">
        <v>144205</v>
      </c>
      <c r="D203">
        <v>4</v>
      </c>
      <c r="E203">
        <v>19192</v>
      </c>
      <c r="F203" s="23">
        <v>44013</v>
      </c>
      <c r="G203" s="23">
        <v>44505</v>
      </c>
      <c r="H203">
        <v>0</v>
      </c>
      <c r="I203">
        <v>1</v>
      </c>
      <c r="J203">
        <v>9</v>
      </c>
      <c r="K203">
        <v>30</v>
      </c>
      <c r="L203">
        <v>2</v>
      </c>
      <c r="M203" s="25">
        <v>21.01</v>
      </c>
      <c r="N203" s="25">
        <v>23.156034999999999</v>
      </c>
      <c r="O203" s="27">
        <v>3848723</v>
      </c>
      <c r="P203" s="27">
        <v>277895</v>
      </c>
      <c r="Q203" s="27">
        <v>1649976</v>
      </c>
      <c r="R203" s="27">
        <v>26964</v>
      </c>
      <c r="S203">
        <v>0</v>
      </c>
      <c r="T203">
        <v>0</v>
      </c>
      <c r="V203" s="27">
        <v>0</v>
      </c>
      <c r="W203" s="27">
        <v>0</v>
      </c>
      <c r="X203" s="27">
        <v>0</v>
      </c>
      <c r="AA203" s="23">
        <v>44257</v>
      </c>
      <c r="AB203">
        <v>1</v>
      </c>
      <c r="AC203" t="s">
        <v>57</v>
      </c>
      <c r="AD203">
        <v>1</v>
      </c>
      <c r="AE203">
        <v>30</v>
      </c>
      <c r="AF203" s="27">
        <v>0</v>
      </c>
      <c r="AM203">
        <v>1</v>
      </c>
      <c r="AN203">
        <v>1</v>
      </c>
      <c r="AQ203" s="27">
        <v>1498000</v>
      </c>
      <c r="AR203" t="s">
        <v>58</v>
      </c>
      <c r="AS203">
        <v>0</v>
      </c>
      <c r="AT203">
        <v>0</v>
      </c>
      <c r="AW203">
        <v>1</v>
      </c>
      <c r="AX203">
        <v>2</v>
      </c>
      <c r="AY203">
        <v>44013</v>
      </c>
      <c r="AZ203" t="s">
        <v>59</v>
      </c>
      <c r="BB203">
        <v>1</v>
      </c>
      <c r="BC203">
        <v>7</v>
      </c>
      <c r="BD203">
        <v>2</v>
      </c>
      <c r="BE203" s="3">
        <v>44286</v>
      </c>
      <c r="BF203" s="16" t="str">
        <f>VLOOKUP(C203,'Cta Contable'!A:E,5,FALSE)</f>
        <v>A</v>
      </c>
      <c r="BG203" s="16" t="str">
        <f>VLOOKUP(C203,'Cta Contable'!A:D,4,FALSE)</f>
        <v>Consumo</v>
      </c>
      <c r="BH203" t="str">
        <f>VLOOKUP(Q203,Lista!A:B,2,TRUE)</f>
        <v>1- 2.500.000</v>
      </c>
      <c r="BI203" s="16" t="str">
        <f t="shared" si="8"/>
        <v>Al día</v>
      </c>
      <c r="BJ203" t="str">
        <f t="shared" si="7"/>
        <v>-</v>
      </c>
    </row>
    <row r="204" spans="1:62" x14ac:dyDescent="0.25">
      <c r="A204" t="s">
        <v>56</v>
      </c>
      <c r="B204" t="s">
        <v>171</v>
      </c>
      <c r="C204" s="17">
        <v>144205</v>
      </c>
      <c r="D204">
        <v>4</v>
      </c>
      <c r="E204">
        <v>19729</v>
      </c>
      <c r="F204" s="23">
        <v>43829</v>
      </c>
      <c r="G204" s="23">
        <v>44407</v>
      </c>
      <c r="H204">
        <v>0</v>
      </c>
      <c r="I204">
        <v>1</v>
      </c>
      <c r="J204">
        <v>15</v>
      </c>
      <c r="K204">
        <v>30</v>
      </c>
      <c r="L204">
        <v>2</v>
      </c>
      <c r="M204" s="25">
        <v>13.35</v>
      </c>
      <c r="N204" s="25">
        <v>14.197917</v>
      </c>
      <c r="O204" s="27">
        <v>2013000</v>
      </c>
      <c r="P204" s="27">
        <v>118125</v>
      </c>
      <c r="Q204" s="27">
        <v>438214</v>
      </c>
      <c r="R204" s="27">
        <v>1141</v>
      </c>
      <c r="S204">
        <v>0</v>
      </c>
      <c r="T204">
        <v>0</v>
      </c>
      <c r="V204" s="27">
        <v>0</v>
      </c>
      <c r="W204" s="27">
        <v>0</v>
      </c>
      <c r="X204" s="27">
        <v>0</v>
      </c>
      <c r="AA204" s="23">
        <v>44278</v>
      </c>
      <c r="AB204">
        <v>1</v>
      </c>
      <c r="AC204" t="s">
        <v>57</v>
      </c>
      <c r="AD204">
        <v>1</v>
      </c>
      <c r="AE204">
        <v>30</v>
      </c>
      <c r="AF204" s="27">
        <v>0</v>
      </c>
      <c r="AM204">
        <v>1</v>
      </c>
      <c r="AN204">
        <v>1</v>
      </c>
      <c r="AQ204" s="27">
        <v>1224600</v>
      </c>
      <c r="AR204" t="s">
        <v>58</v>
      </c>
      <c r="AS204">
        <v>0</v>
      </c>
      <c r="AT204">
        <v>0</v>
      </c>
      <c r="AW204">
        <v>5</v>
      </c>
      <c r="BB204">
        <v>1</v>
      </c>
      <c r="BC204">
        <v>7</v>
      </c>
      <c r="BD204">
        <v>2</v>
      </c>
      <c r="BE204" s="3">
        <v>44286</v>
      </c>
      <c r="BF204" s="16" t="str">
        <f>VLOOKUP(C204,'Cta Contable'!A:E,5,FALSE)</f>
        <v>A</v>
      </c>
      <c r="BG204" s="16" t="str">
        <f>VLOOKUP(C204,'Cta Contable'!A:D,4,FALSE)</f>
        <v>Consumo</v>
      </c>
      <c r="BH204" t="str">
        <f>VLOOKUP(Q204,Lista!A:B,2,TRUE)</f>
        <v>1- 2.500.000</v>
      </c>
      <c r="BI204" s="16" t="str">
        <f t="shared" si="8"/>
        <v>Al día</v>
      </c>
      <c r="BJ204" t="str">
        <f t="shared" si="7"/>
        <v>-</v>
      </c>
    </row>
    <row r="205" spans="1:62" x14ac:dyDescent="0.25">
      <c r="A205" t="s">
        <v>56</v>
      </c>
      <c r="B205" t="s">
        <v>171</v>
      </c>
      <c r="C205" s="17">
        <v>144205</v>
      </c>
      <c r="D205">
        <v>4</v>
      </c>
      <c r="E205">
        <v>19850</v>
      </c>
      <c r="F205" s="23">
        <v>43860</v>
      </c>
      <c r="G205" s="23">
        <v>44967</v>
      </c>
      <c r="H205">
        <v>0</v>
      </c>
      <c r="I205">
        <v>1</v>
      </c>
      <c r="J205">
        <v>16</v>
      </c>
      <c r="K205">
        <v>30</v>
      </c>
      <c r="L205">
        <v>2</v>
      </c>
      <c r="M205" s="25">
        <v>17.38</v>
      </c>
      <c r="N205" s="25">
        <v>18.83353</v>
      </c>
      <c r="O205" s="27">
        <v>12000000</v>
      </c>
      <c r="P205" s="27">
        <v>430106</v>
      </c>
      <c r="Q205" s="27">
        <v>7341489</v>
      </c>
      <c r="R205" s="27">
        <v>0</v>
      </c>
      <c r="S205">
        <v>0</v>
      </c>
      <c r="T205">
        <v>0</v>
      </c>
      <c r="V205" s="27">
        <v>0</v>
      </c>
      <c r="W205" s="27">
        <v>0</v>
      </c>
      <c r="X205" s="27">
        <v>0</v>
      </c>
      <c r="AA205" s="23">
        <v>44286</v>
      </c>
      <c r="AB205">
        <v>1</v>
      </c>
      <c r="AC205" t="s">
        <v>57</v>
      </c>
      <c r="AD205">
        <v>1</v>
      </c>
      <c r="AE205">
        <v>30</v>
      </c>
      <c r="AF205" s="27">
        <v>0</v>
      </c>
      <c r="AM205">
        <v>1</v>
      </c>
      <c r="AN205">
        <v>1</v>
      </c>
      <c r="AQ205" s="27">
        <v>1930000</v>
      </c>
      <c r="AR205" t="s">
        <v>58</v>
      </c>
      <c r="AS205">
        <v>0</v>
      </c>
      <c r="AT205">
        <v>0</v>
      </c>
      <c r="AW205">
        <v>5</v>
      </c>
      <c r="BB205">
        <v>1</v>
      </c>
      <c r="BC205">
        <v>7</v>
      </c>
      <c r="BD205">
        <v>2</v>
      </c>
      <c r="BE205" s="3">
        <v>44286</v>
      </c>
      <c r="BF205" s="16" t="str">
        <f>VLOOKUP(C205,'Cta Contable'!A:E,5,FALSE)</f>
        <v>A</v>
      </c>
      <c r="BG205" s="16" t="str">
        <f>VLOOKUP(C205,'Cta Contable'!A:D,4,FALSE)</f>
        <v>Consumo</v>
      </c>
      <c r="BH205" t="str">
        <f>VLOOKUP(Q205,Lista!A:B,2,TRUE)</f>
        <v>5.000.001 - 10.000.000</v>
      </c>
      <c r="BI205" s="16" t="str">
        <f t="shared" si="8"/>
        <v>Al día</v>
      </c>
      <c r="BJ205" t="str">
        <f t="shared" si="7"/>
        <v>-</v>
      </c>
    </row>
    <row r="206" spans="1:62" x14ac:dyDescent="0.25">
      <c r="A206" t="s">
        <v>56</v>
      </c>
      <c r="B206" t="s">
        <v>171</v>
      </c>
      <c r="C206" s="17">
        <v>144205</v>
      </c>
      <c r="D206">
        <v>4</v>
      </c>
      <c r="E206">
        <v>20784</v>
      </c>
      <c r="F206" s="23">
        <v>44126</v>
      </c>
      <c r="G206" s="23">
        <v>45366</v>
      </c>
      <c r="H206">
        <v>0</v>
      </c>
      <c r="I206">
        <v>1</v>
      </c>
      <c r="J206">
        <v>20</v>
      </c>
      <c r="K206">
        <v>30</v>
      </c>
      <c r="L206">
        <v>2</v>
      </c>
      <c r="M206" s="25">
        <v>19.32</v>
      </c>
      <c r="N206" s="25">
        <v>21.126010999999998</v>
      </c>
      <c r="O206" s="27">
        <v>5000000</v>
      </c>
      <c r="P206" s="27">
        <v>170510</v>
      </c>
      <c r="Q206" s="27">
        <v>2810693</v>
      </c>
      <c r="R206" s="27">
        <v>25636</v>
      </c>
      <c r="S206">
        <v>0</v>
      </c>
      <c r="T206">
        <v>0</v>
      </c>
      <c r="V206" s="27">
        <v>0</v>
      </c>
      <c r="W206" s="27">
        <v>0</v>
      </c>
      <c r="X206" s="27">
        <v>0</v>
      </c>
      <c r="AA206" s="23">
        <v>44268</v>
      </c>
      <c r="AB206">
        <v>1</v>
      </c>
      <c r="AC206" t="s">
        <v>57</v>
      </c>
      <c r="AD206">
        <v>1</v>
      </c>
      <c r="AE206">
        <v>30</v>
      </c>
      <c r="AF206" s="27">
        <v>0</v>
      </c>
      <c r="AM206">
        <v>1</v>
      </c>
      <c r="AN206">
        <v>1</v>
      </c>
      <c r="AQ206" s="27">
        <v>1619000</v>
      </c>
      <c r="AR206" t="s">
        <v>58</v>
      </c>
      <c r="AS206">
        <v>0</v>
      </c>
      <c r="AT206">
        <v>0</v>
      </c>
      <c r="AW206">
        <v>5</v>
      </c>
      <c r="BB206">
        <v>1</v>
      </c>
      <c r="BC206">
        <v>7</v>
      </c>
      <c r="BD206">
        <v>2</v>
      </c>
      <c r="BE206" s="3">
        <v>44286</v>
      </c>
      <c r="BF206" s="16" t="str">
        <f>VLOOKUP(C206,'Cta Contable'!A:E,5,FALSE)</f>
        <v>A</v>
      </c>
      <c r="BG206" s="16" t="str">
        <f>VLOOKUP(C206,'Cta Contable'!A:D,4,FALSE)</f>
        <v>Consumo</v>
      </c>
      <c r="BH206" t="str">
        <f>VLOOKUP(Q206,Lista!A:B,2,TRUE)</f>
        <v>2.500.001 - 5.000.000</v>
      </c>
      <c r="BI206" s="16" t="str">
        <f t="shared" si="8"/>
        <v>Al día</v>
      </c>
      <c r="BJ206" t="str">
        <f t="shared" si="7"/>
        <v>-</v>
      </c>
    </row>
    <row r="207" spans="1:62" x14ac:dyDescent="0.25">
      <c r="A207" t="s">
        <v>56</v>
      </c>
      <c r="B207" t="s">
        <v>171</v>
      </c>
      <c r="C207" s="17">
        <v>144205</v>
      </c>
      <c r="D207">
        <v>4</v>
      </c>
      <c r="E207">
        <v>17412</v>
      </c>
      <c r="F207" s="23">
        <v>43350</v>
      </c>
      <c r="G207" s="23">
        <v>44811</v>
      </c>
      <c r="H207">
        <v>0</v>
      </c>
      <c r="I207">
        <v>1</v>
      </c>
      <c r="J207">
        <v>30</v>
      </c>
      <c r="K207">
        <v>30</v>
      </c>
      <c r="L207">
        <v>2</v>
      </c>
      <c r="M207" s="25">
        <v>16.45</v>
      </c>
      <c r="N207" s="25">
        <v>17.748721</v>
      </c>
      <c r="O207" s="27">
        <v>29900000</v>
      </c>
      <c r="P207" s="27">
        <v>854281</v>
      </c>
      <c r="Q207" s="27">
        <v>13503331</v>
      </c>
      <c r="R207" s="27">
        <v>154250</v>
      </c>
      <c r="S207">
        <v>0</v>
      </c>
      <c r="T207">
        <v>0</v>
      </c>
      <c r="V207" s="27">
        <v>0</v>
      </c>
      <c r="W207" s="27">
        <v>0</v>
      </c>
      <c r="X207" s="27">
        <v>0</v>
      </c>
      <c r="AA207" s="23">
        <v>44260</v>
      </c>
      <c r="AB207">
        <v>1</v>
      </c>
      <c r="AC207" t="s">
        <v>57</v>
      </c>
      <c r="AD207">
        <v>1</v>
      </c>
      <c r="AE207">
        <v>30</v>
      </c>
      <c r="AF207" s="27">
        <v>0</v>
      </c>
      <c r="AM207">
        <v>1</v>
      </c>
      <c r="AN207">
        <v>1</v>
      </c>
      <c r="AQ207" s="27">
        <v>802137</v>
      </c>
      <c r="AR207" t="s">
        <v>58</v>
      </c>
      <c r="AS207">
        <v>0</v>
      </c>
      <c r="AT207">
        <v>0</v>
      </c>
      <c r="AW207">
        <v>5</v>
      </c>
      <c r="BB207">
        <v>1</v>
      </c>
      <c r="BC207">
        <v>7</v>
      </c>
      <c r="BD207">
        <v>2</v>
      </c>
      <c r="BE207" s="3">
        <v>44286</v>
      </c>
      <c r="BF207" s="16" t="str">
        <f>VLOOKUP(C207,'Cta Contable'!A:E,5,FALSE)</f>
        <v>A</v>
      </c>
      <c r="BG207" s="16" t="str">
        <f>VLOOKUP(C207,'Cta Contable'!A:D,4,FALSE)</f>
        <v>Consumo</v>
      </c>
      <c r="BH207" t="str">
        <f>VLOOKUP(Q207,Lista!A:B,2,TRUE)</f>
        <v>10.000.001 - 15.000.000</v>
      </c>
      <c r="BI207" s="16" t="str">
        <f t="shared" si="8"/>
        <v>Al día</v>
      </c>
      <c r="BJ207" t="str">
        <f t="shared" si="7"/>
        <v>-</v>
      </c>
    </row>
    <row r="208" spans="1:62" x14ac:dyDescent="0.25">
      <c r="A208" t="s">
        <v>56</v>
      </c>
      <c r="B208" t="s">
        <v>171</v>
      </c>
      <c r="C208" s="17">
        <v>144205</v>
      </c>
      <c r="D208">
        <v>4</v>
      </c>
      <c r="E208">
        <v>21254</v>
      </c>
      <c r="F208" s="23">
        <v>44225</v>
      </c>
      <c r="G208" s="23">
        <v>45442</v>
      </c>
      <c r="H208">
        <v>0</v>
      </c>
      <c r="I208">
        <v>1</v>
      </c>
      <c r="J208">
        <v>1</v>
      </c>
      <c r="K208">
        <v>30</v>
      </c>
      <c r="L208">
        <v>2</v>
      </c>
      <c r="M208" s="25">
        <v>21.02</v>
      </c>
      <c r="N208" s="25">
        <v>23.168139</v>
      </c>
      <c r="O208" s="27">
        <v>15000000</v>
      </c>
      <c r="P208" s="27">
        <v>524738</v>
      </c>
      <c r="Q208" s="27">
        <v>14693950</v>
      </c>
      <c r="R208" s="27">
        <v>257299</v>
      </c>
      <c r="S208">
        <v>0</v>
      </c>
      <c r="T208">
        <v>0</v>
      </c>
      <c r="V208" s="27">
        <v>0</v>
      </c>
      <c r="W208" s="27">
        <v>0</v>
      </c>
      <c r="X208" s="27">
        <v>0</v>
      </c>
      <c r="AA208" s="23">
        <v>44266</v>
      </c>
      <c r="AB208">
        <v>1</v>
      </c>
      <c r="AC208" t="s">
        <v>57</v>
      </c>
      <c r="AD208">
        <v>1</v>
      </c>
      <c r="AE208">
        <v>30</v>
      </c>
      <c r="AF208" s="27">
        <v>0</v>
      </c>
      <c r="AM208">
        <v>1</v>
      </c>
      <c r="AN208">
        <v>1</v>
      </c>
      <c r="AQ208" s="27">
        <v>872863</v>
      </c>
      <c r="AR208" t="s">
        <v>58</v>
      </c>
      <c r="AS208">
        <v>0</v>
      </c>
      <c r="AT208">
        <v>0</v>
      </c>
      <c r="AW208">
        <v>5</v>
      </c>
      <c r="BB208">
        <v>1</v>
      </c>
      <c r="BC208">
        <v>7</v>
      </c>
      <c r="BD208">
        <v>2</v>
      </c>
      <c r="BE208" s="3">
        <v>44286</v>
      </c>
      <c r="BF208" s="16" t="str">
        <f>VLOOKUP(C208,'Cta Contable'!A:E,5,FALSE)</f>
        <v>A</v>
      </c>
      <c r="BG208" s="16" t="str">
        <f>VLOOKUP(C208,'Cta Contable'!A:D,4,FALSE)</f>
        <v>Consumo</v>
      </c>
      <c r="BH208" t="str">
        <f>VLOOKUP(Q208,Lista!A:B,2,TRUE)</f>
        <v>10.000.001 - 15.000.000</v>
      </c>
      <c r="BI208" s="16" t="str">
        <f t="shared" si="8"/>
        <v>Al día</v>
      </c>
      <c r="BJ208" t="str">
        <f t="shared" si="7"/>
        <v>-</v>
      </c>
    </row>
    <row r="209" spans="1:62" x14ac:dyDescent="0.25">
      <c r="A209" t="s">
        <v>56</v>
      </c>
      <c r="B209" t="s">
        <v>171</v>
      </c>
      <c r="C209" s="17">
        <v>144205</v>
      </c>
      <c r="D209">
        <v>4</v>
      </c>
      <c r="E209">
        <v>19197</v>
      </c>
      <c r="F209" s="23">
        <v>44013</v>
      </c>
      <c r="G209" s="23">
        <v>44653</v>
      </c>
      <c r="H209">
        <v>0</v>
      </c>
      <c r="I209">
        <v>1</v>
      </c>
      <c r="J209">
        <v>9</v>
      </c>
      <c r="K209">
        <v>30</v>
      </c>
      <c r="L209">
        <v>2</v>
      </c>
      <c r="M209" s="25">
        <v>21.01</v>
      </c>
      <c r="N209" s="25">
        <v>23.156034999999999</v>
      </c>
      <c r="O209" s="27">
        <v>6772789</v>
      </c>
      <c r="P209" s="27">
        <v>388213</v>
      </c>
      <c r="Q209" s="27">
        <v>4031071</v>
      </c>
      <c r="R209" s="27">
        <v>68237</v>
      </c>
      <c r="S209">
        <v>0</v>
      </c>
      <c r="T209">
        <v>0</v>
      </c>
      <c r="V209" s="27">
        <v>0</v>
      </c>
      <c r="W209" s="27">
        <v>0</v>
      </c>
      <c r="X209" s="27">
        <v>0</v>
      </c>
      <c r="AA209" s="23">
        <v>44256</v>
      </c>
      <c r="AB209">
        <v>1</v>
      </c>
      <c r="AC209" t="s">
        <v>57</v>
      </c>
      <c r="AD209">
        <v>1</v>
      </c>
      <c r="AE209">
        <v>30</v>
      </c>
      <c r="AF209" s="27">
        <v>0</v>
      </c>
      <c r="AM209">
        <v>1</v>
      </c>
      <c r="AN209">
        <v>1</v>
      </c>
      <c r="AQ209" s="27">
        <v>1361000</v>
      </c>
      <c r="AR209" t="s">
        <v>58</v>
      </c>
      <c r="AS209">
        <v>0</v>
      </c>
      <c r="AT209">
        <v>0</v>
      </c>
      <c r="AW209">
        <v>1</v>
      </c>
      <c r="AX209">
        <v>2</v>
      </c>
      <c r="AY209">
        <v>44013</v>
      </c>
      <c r="AZ209" t="s">
        <v>59</v>
      </c>
      <c r="BB209">
        <v>1</v>
      </c>
      <c r="BC209">
        <v>7</v>
      </c>
      <c r="BD209">
        <v>2</v>
      </c>
      <c r="BE209" s="3">
        <v>44286</v>
      </c>
      <c r="BF209" s="16" t="str">
        <f>VLOOKUP(C209,'Cta Contable'!A:E,5,FALSE)</f>
        <v>A</v>
      </c>
      <c r="BG209" s="16" t="str">
        <f>VLOOKUP(C209,'Cta Contable'!A:D,4,FALSE)</f>
        <v>Consumo</v>
      </c>
      <c r="BH209" t="str">
        <f>VLOOKUP(Q209,Lista!A:B,2,TRUE)</f>
        <v>2.500.001 - 5.000.000</v>
      </c>
      <c r="BI209" s="16" t="str">
        <f t="shared" si="8"/>
        <v>Al día</v>
      </c>
      <c r="BJ209" t="str">
        <f t="shared" si="7"/>
        <v>-</v>
      </c>
    </row>
    <row r="210" spans="1:62" x14ac:dyDescent="0.25">
      <c r="A210" t="s">
        <v>56</v>
      </c>
      <c r="B210" t="s">
        <v>171</v>
      </c>
      <c r="C210" s="17">
        <v>144205</v>
      </c>
      <c r="D210">
        <v>4</v>
      </c>
      <c r="E210">
        <v>21282</v>
      </c>
      <c r="F210" s="23">
        <v>44236</v>
      </c>
      <c r="G210" s="23">
        <v>44985</v>
      </c>
      <c r="H210">
        <v>0</v>
      </c>
      <c r="I210">
        <v>1</v>
      </c>
      <c r="J210">
        <v>0</v>
      </c>
      <c r="K210">
        <v>30</v>
      </c>
      <c r="L210">
        <v>2</v>
      </c>
      <c r="M210" s="25">
        <v>21.02</v>
      </c>
      <c r="N210" s="25">
        <v>23.168139</v>
      </c>
      <c r="O210" s="27">
        <v>4500000</v>
      </c>
      <c r="P210" s="27">
        <v>231280</v>
      </c>
      <c r="Q210" s="27">
        <v>4500000</v>
      </c>
      <c r="R210" s="27">
        <v>78840</v>
      </c>
      <c r="S210">
        <v>0</v>
      </c>
      <c r="T210">
        <v>0</v>
      </c>
      <c r="V210" s="27">
        <v>0</v>
      </c>
      <c r="W210" s="27">
        <v>0</v>
      </c>
      <c r="X210" s="27">
        <v>0</v>
      </c>
      <c r="AA210" s="23">
        <v>44255</v>
      </c>
      <c r="AB210">
        <v>1</v>
      </c>
      <c r="AC210" t="s">
        <v>57</v>
      </c>
      <c r="AD210">
        <v>1</v>
      </c>
      <c r="AE210">
        <v>30</v>
      </c>
      <c r="AF210" s="27">
        <v>0</v>
      </c>
      <c r="AM210">
        <v>1</v>
      </c>
      <c r="AN210">
        <v>1</v>
      </c>
      <c r="AQ210" s="27">
        <v>1125000</v>
      </c>
      <c r="AR210" t="s">
        <v>58</v>
      </c>
      <c r="AS210">
        <v>0</v>
      </c>
      <c r="AT210">
        <v>0</v>
      </c>
      <c r="AW210">
        <v>5</v>
      </c>
      <c r="BB210">
        <v>1</v>
      </c>
      <c r="BC210">
        <v>7</v>
      </c>
      <c r="BD210">
        <v>2</v>
      </c>
      <c r="BE210" s="3">
        <v>44286</v>
      </c>
      <c r="BF210" s="16" t="str">
        <f>VLOOKUP(C210,'Cta Contable'!A:E,5,FALSE)</f>
        <v>A</v>
      </c>
      <c r="BG210" s="16" t="str">
        <f>VLOOKUP(C210,'Cta Contable'!A:D,4,FALSE)</f>
        <v>Consumo</v>
      </c>
      <c r="BH210" t="str">
        <f>VLOOKUP(Q210,Lista!A:B,2,TRUE)</f>
        <v>2.500.001 - 5.000.000</v>
      </c>
      <c r="BI210" s="16" t="str">
        <f t="shared" si="8"/>
        <v>Al día</v>
      </c>
      <c r="BJ210" t="str">
        <f t="shared" si="7"/>
        <v>-</v>
      </c>
    </row>
    <row r="211" spans="1:62" x14ac:dyDescent="0.25">
      <c r="A211" t="s">
        <v>56</v>
      </c>
      <c r="B211" t="s">
        <v>171</v>
      </c>
      <c r="C211" s="17">
        <v>144205</v>
      </c>
      <c r="D211">
        <v>4</v>
      </c>
      <c r="E211">
        <v>19731</v>
      </c>
      <c r="F211" s="23">
        <v>44013</v>
      </c>
      <c r="G211" s="23">
        <v>45076</v>
      </c>
      <c r="H211">
        <v>0</v>
      </c>
      <c r="I211">
        <v>1</v>
      </c>
      <c r="J211">
        <v>7</v>
      </c>
      <c r="K211">
        <v>30</v>
      </c>
      <c r="L211">
        <v>2</v>
      </c>
      <c r="M211" s="25">
        <v>20.95</v>
      </c>
      <c r="N211" s="25">
        <v>23.083431999999998</v>
      </c>
      <c r="O211" s="27">
        <v>14388460</v>
      </c>
      <c r="P211" s="27">
        <v>564721</v>
      </c>
      <c r="Q211" s="27">
        <v>12075454</v>
      </c>
      <c r="R211" s="27">
        <v>209924</v>
      </c>
      <c r="S211">
        <v>0</v>
      </c>
      <c r="T211">
        <v>0</v>
      </c>
      <c r="V211" s="27">
        <v>0</v>
      </c>
      <c r="W211" s="27">
        <v>0</v>
      </c>
      <c r="X211" s="27">
        <v>0</v>
      </c>
      <c r="AA211" s="23">
        <v>44270</v>
      </c>
      <c r="AB211">
        <v>1</v>
      </c>
      <c r="AC211" t="s">
        <v>57</v>
      </c>
      <c r="AD211">
        <v>1</v>
      </c>
      <c r="AE211">
        <v>30</v>
      </c>
      <c r="AF211" s="27">
        <v>0</v>
      </c>
      <c r="AM211">
        <v>1</v>
      </c>
      <c r="AN211">
        <v>1</v>
      </c>
      <c r="AQ211" s="27">
        <v>1387000</v>
      </c>
      <c r="AR211" t="s">
        <v>58</v>
      </c>
      <c r="AS211">
        <v>0</v>
      </c>
      <c r="AT211">
        <v>0</v>
      </c>
      <c r="AW211">
        <v>1</v>
      </c>
      <c r="AX211">
        <v>2</v>
      </c>
      <c r="AY211">
        <v>44013</v>
      </c>
      <c r="AZ211" t="s">
        <v>59</v>
      </c>
      <c r="BB211">
        <v>1</v>
      </c>
      <c r="BC211">
        <v>7</v>
      </c>
      <c r="BD211">
        <v>2</v>
      </c>
      <c r="BE211" s="3">
        <v>44286</v>
      </c>
      <c r="BF211" s="16" t="str">
        <f>VLOOKUP(C211,'Cta Contable'!A:E,5,FALSE)</f>
        <v>A</v>
      </c>
      <c r="BG211" s="16" t="str">
        <f>VLOOKUP(C211,'Cta Contable'!A:D,4,FALSE)</f>
        <v>Consumo</v>
      </c>
      <c r="BH211" t="str">
        <f>VLOOKUP(Q211,Lista!A:B,2,TRUE)</f>
        <v>10.000.001 - 15.000.000</v>
      </c>
      <c r="BI211" s="16" t="str">
        <f t="shared" si="8"/>
        <v>Al día</v>
      </c>
      <c r="BJ211" t="str">
        <f t="shared" si="7"/>
        <v>-</v>
      </c>
    </row>
    <row r="212" spans="1:62" x14ac:dyDescent="0.25">
      <c r="A212" t="s">
        <v>56</v>
      </c>
      <c r="B212" t="s">
        <v>171</v>
      </c>
      <c r="C212" s="17">
        <v>144205</v>
      </c>
      <c r="D212">
        <v>4</v>
      </c>
      <c r="E212">
        <v>17857</v>
      </c>
      <c r="F212" s="23">
        <v>44013</v>
      </c>
      <c r="G212" s="23">
        <v>45017</v>
      </c>
      <c r="H212">
        <v>0</v>
      </c>
      <c r="I212">
        <v>1</v>
      </c>
      <c r="J212">
        <v>8</v>
      </c>
      <c r="K212">
        <v>30</v>
      </c>
      <c r="L212">
        <v>2</v>
      </c>
      <c r="M212" s="25">
        <v>20.9</v>
      </c>
      <c r="N212" s="25">
        <v>23.022960000000001</v>
      </c>
      <c r="O212" s="27">
        <v>23050737</v>
      </c>
      <c r="P212" s="27">
        <v>924267</v>
      </c>
      <c r="Q212" s="27">
        <v>18604309</v>
      </c>
      <c r="R212" s="27">
        <v>311220</v>
      </c>
      <c r="S212">
        <v>0</v>
      </c>
      <c r="T212">
        <v>0</v>
      </c>
      <c r="V212" s="27">
        <v>0</v>
      </c>
      <c r="W212" s="27">
        <v>0</v>
      </c>
      <c r="X212" s="27">
        <v>0</v>
      </c>
      <c r="AA212" s="23">
        <v>44261</v>
      </c>
      <c r="AB212">
        <v>1</v>
      </c>
      <c r="AC212" t="s">
        <v>57</v>
      </c>
      <c r="AD212">
        <v>1</v>
      </c>
      <c r="AE212">
        <v>30</v>
      </c>
      <c r="AF212" s="27">
        <v>0</v>
      </c>
      <c r="AM212">
        <v>1</v>
      </c>
      <c r="AN212">
        <v>1</v>
      </c>
      <c r="AQ212" s="27">
        <v>1907260</v>
      </c>
      <c r="AR212" t="s">
        <v>58</v>
      </c>
      <c r="AS212">
        <v>0</v>
      </c>
      <c r="AT212">
        <v>0</v>
      </c>
      <c r="AW212">
        <v>1</v>
      </c>
      <c r="AX212">
        <v>2</v>
      </c>
      <c r="AY212">
        <v>44013</v>
      </c>
      <c r="AZ212" t="s">
        <v>59</v>
      </c>
      <c r="BB212">
        <v>1</v>
      </c>
      <c r="BC212">
        <v>7</v>
      </c>
      <c r="BD212">
        <v>2</v>
      </c>
      <c r="BE212" s="3">
        <v>44286</v>
      </c>
      <c r="BF212" s="16" t="str">
        <f>VLOOKUP(C212,'Cta Contable'!A:E,5,FALSE)</f>
        <v>A</v>
      </c>
      <c r="BG212" s="16" t="str">
        <f>VLOOKUP(C212,'Cta Contable'!A:D,4,FALSE)</f>
        <v>Consumo</v>
      </c>
      <c r="BH212" t="str">
        <f>VLOOKUP(Q212,Lista!A:B,2,TRUE)</f>
        <v>15.000.001 - 20.000.000</v>
      </c>
      <c r="BI212" s="16" t="str">
        <f t="shared" si="8"/>
        <v>Al día</v>
      </c>
      <c r="BJ212" t="str">
        <f t="shared" si="7"/>
        <v>-</v>
      </c>
    </row>
    <row r="213" spans="1:62" x14ac:dyDescent="0.25">
      <c r="A213" t="s">
        <v>56</v>
      </c>
      <c r="B213" t="s">
        <v>171</v>
      </c>
      <c r="C213" s="17">
        <v>144205</v>
      </c>
      <c r="D213">
        <v>4</v>
      </c>
      <c r="E213">
        <v>19707</v>
      </c>
      <c r="F213" s="23">
        <v>44013</v>
      </c>
      <c r="G213" s="23">
        <v>44686</v>
      </c>
      <c r="H213">
        <v>0</v>
      </c>
      <c r="I213">
        <v>1</v>
      </c>
      <c r="J213">
        <v>8</v>
      </c>
      <c r="K213">
        <v>30</v>
      </c>
      <c r="L213">
        <v>2</v>
      </c>
      <c r="M213" s="25">
        <v>13.35</v>
      </c>
      <c r="N213" s="25">
        <v>14.197917</v>
      </c>
      <c r="O213" s="27">
        <v>4629247</v>
      </c>
      <c r="P213" s="27">
        <v>238382</v>
      </c>
      <c r="Q213" s="27">
        <v>3070122</v>
      </c>
      <c r="R213" s="27">
        <v>27336</v>
      </c>
      <c r="S213">
        <v>0</v>
      </c>
      <c r="T213">
        <v>0</v>
      </c>
      <c r="V213" s="27">
        <v>0</v>
      </c>
      <c r="W213" s="27">
        <v>0</v>
      </c>
      <c r="X213" s="27">
        <v>0</v>
      </c>
      <c r="AA213" s="23">
        <v>44261</v>
      </c>
      <c r="AB213">
        <v>1</v>
      </c>
      <c r="AC213" t="s">
        <v>57</v>
      </c>
      <c r="AD213">
        <v>1</v>
      </c>
      <c r="AE213">
        <v>30</v>
      </c>
      <c r="AF213" s="27">
        <v>0</v>
      </c>
      <c r="AM213">
        <v>1</v>
      </c>
      <c r="AN213">
        <v>1</v>
      </c>
      <c r="AQ213" s="27">
        <v>314740</v>
      </c>
      <c r="AR213" t="s">
        <v>58</v>
      </c>
      <c r="AS213">
        <v>0</v>
      </c>
      <c r="AT213">
        <v>0</v>
      </c>
      <c r="AW213">
        <v>1</v>
      </c>
      <c r="AX213">
        <v>2</v>
      </c>
      <c r="AY213">
        <v>44013</v>
      </c>
      <c r="AZ213" t="s">
        <v>59</v>
      </c>
      <c r="BB213">
        <v>1</v>
      </c>
      <c r="BC213">
        <v>7</v>
      </c>
      <c r="BD213">
        <v>2</v>
      </c>
      <c r="BE213" s="3">
        <v>44286</v>
      </c>
      <c r="BF213" s="16" t="str">
        <f>VLOOKUP(C213,'Cta Contable'!A:E,5,FALSE)</f>
        <v>A</v>
      </c>
      <c r="BG213" s="16" t="str">
        <f>VLOOKUP(C213,'Cta Contable'!A:D,4,FALSE)</f>
        <v>Consumo</v>
      </c>
      <c r="BH213" t="str">
        <f>VLOOKUP(Q213,Lista!A:B,2,TRUE)</f>
        <v>2.500.001 - 5.000.000</v>
      </c>
      <c r="BI213" s="16" t="str">
        <f t="shared" si="8"/>
        <v>Al día</v>
      </c>
      <c r="BJ213" t="str">
        <f t="shared" si="7"/>
        <v>-</v>
      </c>
    </row>
    <row r="214" spans="1:62" x14ac:dyDescent="0.25">
      <c r="A214" t="s">
        <v>56</v>
      </c>
      <c r="B214" t="s">
        <v>171</v>
      </c>
      <c r="C214" s="17">
        <v>144205</v>
      </c>
      <c r="D214">
        <v>4</v>
      </c>
      <c r="E214">
        <v>19959</v>
      </c>
      <c r="F214" s="23">
        <v>44013</v>
      </c>
      <c r="G214" s="23">
        <v>45245</v>
      </c>
      <c r="H214">
        <v>0</v>
      </c>
      <c r="I214">
        <v>1</v>
      </c>
      <c r="J214">
        <v>9</v>
      </c>
      <c r="K214">
        <v>30</v>
      </c>
      <c r="L214">
        <v>2</v>
      </c>
      <c r="M214" s="25">
        <v>21.07</v>
      </c>
      <c r="N214" s="25">
        <v>23.228676</v>
      </c>
      <c r="O214" s="27">
        <v>10317366</v>
      </c>
      <c r="P214" s="27">
        <v>361197</v>
      </c>
      <c r="Q214" s="27">
        <v>8392966</v>
      </c>
      <c r="R214" s="27">
        <v>117888</v>
      </c>
      <c r="S214">
        <v>0</v>
      </c>
      <c r="T214">
        <v>0</v>
      </c>
      <c r="V214" s="27">
        <v>0</v>
      </c>
      <c r="W214" s="27">
        <v>0</v>
      </c>
      <c r="X214" s="27">
        <v>0</v>
      </c>
      <c r="AA214" s="23">
        <v>44261</v>
      </c>
      <c r="AB214">
        <v>1</v>
      </c>
      <c r="AC214" t="s">
        <v>57</v>
      </c>
      <c r="AD214">
        <v>1</v>
      </c>
      <c r="AE214">
        <v>30</v>
      </c>
      <c r="AF214" s="27">
        <v>0</v>
      </c>
      <c r="AM214">
        <v>1</v>
      </c>
      <c r="AN214">
        <v>1</v>
      </c>
      <c r="AQ214" s="27">
        <v>1383000</v>
      </c>
      <c r="AR214" t="s">
        <v>58</v>
      </c>
      <c r="AS214">
        <v>0</v>
      </c>
      <c r="AT214">
        <v>0</v>
      </c>
      <c r="AW214">
        <v>1</v>
      </c>
      <c r="AX214">
        <v>1</v>
      </c>
      <c r="AY214">
        <v>44013</v>
      </c>
      <c r="AZ214" t="s">
        <v>59</v>
      </c>
      <c r="BB214">
        <v>1</v>
      </c>
      <c r="BC214">
        <v>7</v>
      </c>
      <c r="BD214">
        <v>2</v>
      </c>
      <c r="BE214" s="3">
        <v>44286</v>
      </c>
      <c r="BF214" s="16" t="str">
        <f>VLOOKUP(C214,'Cta Contable'!A:E,5,FALSE)</f>
        <v>A</v>
      </c>
      <c r="BG214" s="16" t="str">
        <f>VLOOKUP(C214,'Cta Contable'!A:D,4,FALSE)</f>
        <v>Consumo</v>
      </c>
      <c r="BH214" t="str">
        <f>VLOOKUP(Q214,Lista!A:B,2,TRUE)</f>
        <v>5.000.001 - 10.000.000</v>
      </c>
      <c r="BI214" s="16" t="str">
        <f t="shared" si="8"/>
        <v>Al día</v>
      </c>
      <c r="BJ214" t="str">
        <f t="shared" si="7"/>
        <v>-</v>
      </c>
    </row>
    <row r="215" spans="1:62" x14ac:dyDescent="0.25">
      <c r="A215" t="s">
        <v>56</v>
      </c>
      <c r="B215" t="s">
        <v>171</v>
      </c>
      <c r="C215" s="17">
        <v>144205</v>
      </c>
      <c r="D215">
        <v>4</v>
      </c>
      <c r="E215">
        <v>18425</v>
      </c>
      <c r="F215" s="23">
        <v>44013</v>
      </c>
      <c r="G215" s="23">
        <v>45455</v>
      </c>
      <c r="H215">
        <v>0</v>
      </c>
      <c r="I215">
        <v>1</v>
      </c>
      <c r="J215">
        <v>8</v>
      </c>
      <c r="K215">
        <v>30</v>
      </c>
      <c r="L215">
        <v>2</v>
      </c>
      <c r="M215" s="25">
        <v>21.12</v>
      </c>
      <c r="N215" s="25">
        <v>23.289241000000001</v>
      </c>
      <c r="O215" s="27">
        <v>17159296</v>
      </c>
      <c r="P215" s="27">
        <v>539706</v>
      </c>
      <c r="Q215" s="27">
        <v>14868904</v>
      </c>
      <c r="R215" s="27">
        <v>165737</v>
      </c>
      <c r="S215">
        <v>0</v>
      </c>
      <c r="T215">
        <v>0</v>
      </c>
      <c r="V215" s="27">
        <v>0</v>
      </c>
      <c r="W215" s="27">
        <v>0</v>
      </c>
      <c r="X215" s="27">
        <v>0</v>
      </c>
      <c r="AA215" s="23">
        <v>44266</v>
      </c>
      <c r="AB215">
        <v>1</v>
      </c>
      <c r="AC215" t="s">
        <v>57</v>
      </c>
      <c r="AD215">
        <v>1</v>
      </c>
      <c r="AE215">
        <v>30</v>
      </c>
      <c r="AF215" s="27">
        <v>0</v>
      </c>
      <c r="AM215">
        <v>1</v>
      </c>
      <c r="AN215">
        <v>1</v>
      </c>
      <c r="AQ215" s="27">
        <v>2480000</v>
      </c>
      <c r="AR215" t="s">
        <v>58</v>
      </c>
      <c r="AS215">
        <v>0</v>
      </c>
      <c r="AT215">
        <v>0</v>
      </c>
      <c r="AW215">
        <v>1</v>
      </c>
      <c r="AX215">
        <v>2</v>
      </c>
      <c r="AY215">
        <v>44013</v>
      </c>
      <c r="AZ215" t="s">
        <v>59</v>
      </c>
      <c r="BB215">
        <v>1</v>
      </c>
      <c r="BC215">
        <v>7</v>
      </c>
      <c r="BD215">
        <v>2</v>
      </c>
      <c r="BE215" s="3">
        <v>44286</v>
      </c>
      <c r="BF215" s="16" t="str">
        <f>VLOOKUP(C215,'Cta Contable'!A:E,5,FALSE)</f>
        <v>A</v>
      </c>
      <c r="BG215" s="16" t="str">
        <f>VLOOKUP(C215,'Cta Contable'!A:D,4,FALSE)</f>
        <v>Consumo</v>
      </c>
      <c r="BH215" t="str">
        <f>VLOOKUP(Q215,Lista!A:B,2,TRUE)</f>
        <v>10.000.001 - 15.000.000</v>
      </c>
      <c r="BI215" s="16" t="str">
        <f t="shared" si="8"/>
        <v>Al día</v>
      </c>
      <c r="BJ215" t="str">
        <f t="shared" si="7"/>
        <v>-</v>
      </c>
    </row>
    <row r="216" spans="1:62" x14ac:dyDescent="0.25">
      <c r="A216" t="s">
        <v>56</v>
      </c>
      <c r="B216" t="s">
        <v>171</v>
      </c>
      <c r="C216" s="17">
        <v>144205</v>
      </c>
      <c r="D216">
        <v>4</v>
      </c>
      <c r="E216">
        <v>20883</v>
      </c>
      <c r="F216" s="23">
        <v>44144</v>
      </c>
      <c r="G216" s="23">
        <v>44895</v>
      </c>
      <c r="H216">
        <v>0</v>
      </c>
      <c r="I216">
        <v>1</v>
      </c>
      <c r="J216">
        <v>4</v>
      </c>
      <c r="K216">
        <v>30</v>
      </c>
      <c r="L216">
        <v>2</v>
      </c>
      <c r="M216" s="25">
        <v>23.42</v>
      </c>
      <c r="N216" s="25">
        <v>26.104899</v>
      </c>
      <c r="O216" s="27">
        <v>2000000</v>
      </c>
      <c r="P216" s="27">
        <v>105164</v>
      </c>
      <c r="Q216" s="27">
        <v>1722365</v>
      </c>
      <c r="R216" s="27">
        <v>1120</v>
      </c>
      <c r="S216">
        <v>0</v>
      </c>
      <c r="T216">
        <v>0</v>
      </c>
      <c r="V216" s="27">
        <v>0</v>
      </c>
      <c r="W216" s="27">
        <v>0</v>
      </c>
      <c r="X216" s="27">
        <v>0</v>
      </c>
      <c r="AA216" s="23">
        <v>44284</v>
      </c>
      <c r="AB216">
        <v>1</v>
      </c>
      <c r="AC216" t="s">
        <v>57</v>
      </c>
      <c r="AD216">
        <v>1</v>
      </c>
      <c r="AE216">
        <v>30</v>
      </c>
      <c r="AF216" s="27">
        <v>0</v>
      </c>
      <c r="AM216">
        <v>1</v>
      </c>
      <c r="AN216">
        <v>1</v>
      </c>
      <c r="AQ216" s="27">
        <v>695000</v>
      </c>
      <c r="AR216" t="s">
        <v>58</v>
      </c>
      <c r="AS216">
        <v>0</v>
      </c>
      <c r="AT216">
        <v>0</v>
      </c>
      <c r="AW216">
        <v>5</v>
      </c>
      <c r="BB216">
        <v>1</v>
      </c>
      <c r="BC216">
        <v>7</v>
      </c>
      <c r="BD216">
        <v>2</v>
      </c>
      <c r="BE216" s="3">
        <v>44286</v>
      </c>
      <c r="BF216" s="16" t="str">
        <f>VLOOKUP(C216,'Cta Contable'!A:E,5,FALSE)</f>
        <v>A</v>
      </c>
      <c r="BG216" s="16" t="str">
        <f>VLOOKUP(C216,'Cta Contable'!A:D,4,FALSE)</f>
        <v>Consumo</v>
      </c>
      <c r="BH216" t="str">
        <f>VLOOKUP(Q216,Lista!A:B,2,TRUE)</f>
        <v>1- 2.500.000</v>
      </c>
      <c r="BI216" s="16" t="str">
        <f t="shared" si="8"/>
        <v>Al día</v>
      </c>
      <c r="BJ216" t="str">
        <f t="shared" si="7"/>
        <v>-</v>
      </c>
    </row>
    <row r="217" spans="1:62" x14ac:dyDescent="0.25">
      <c r="A217" t="s">
        <v>56</v>
      </c>
      <c r="B217" t="s">
        <v>171</v>
      </c>
      <c r="C217" s="17">
        <v>144205</v>
      </c>
      <c r="D217">
        <v>4</v>
      </c>
      <c r="E217">
        <v>20462</v>
      </c>
      <c r="F217" s="23">
        <v>44057</v>
      </c>
      <c r="G217" s="23">
        <v>45702</v>
      </c>
      <c r="H217">
        <v>0</v>
      </c>
      <c r="I217">
        <v>1</v>
      </c>
      <c r="J217">
        <v>7</v>
      </c>
      <c r="K217">
        <v>30</v>
      </c>
      <c r="L217">
        <v>2</v>
      </c>
      <c r="M217" s="25">
        <v>17.420000000000002</v>
      </c>
      <c r="N217" s="25">
        <v>18.880393000000002</v>
      </c>
      <c r="O217" s="27">
        <v>29900000</v>
      </c>
      <c r="P217" s="27">
        <v>802607</v>
      </c>
      <c r="Q217" s="27">
        <v>27204975</v>
      </c>
      <c r="R217" s="27">
        <v>209048</v>
      </c>
      <c r="S217">
        <v>0</v>
      </c>
      <c r="T217">
        <v>0</v>
      </c>
      <c r="V217" s="27">
        <v>0</v>
      </c>
      <c r="W217" s="27">
        <v>0</v>
      </c>
      <c r="X217" s="27">
        <v>0</v>
      </c>
      <c r="AA217" s="23">
        <v>44270</v>
      </c>
      <c r="AB217">
        <v>1</v>
      </c>
      <c r="AC217" t="s">
        <v>57</v>
      </c>
      <c r="AD217">
        <v>1</v>
      </c>
      <c r="AE217">
        <v>30</v>
      </c>
      <c r="AF217" s="27">
        <v>0</v>
      </c>
      <c r="AM217">
        <v>1</v>
      </c>
      <c r="AN217">
        <v>1</v>
      </c>
      <c r="AQ217" s="27">
        <v>1476400</v>
      </c>
      <c r="AR217" t="s">
        <v>58</v>
      </c>
      <c r="AS217">
        <v>0</v>
      </c>
      <c r="AT217">
        <v>0</v>
      </c>
      <c r="AW217">
        <v>5</v>
      </c>
      <c r="BB217">
        <v>1</v>
      </c>
      <c r="BC217">
        <v>7</v>
      </c>
      <c r="BD217">
        <v>2</v>
      </c>
      <c r="BE217" s="3">
        <v>44286</v>
      </c>
      <c r="BF217" s="16" t="str">
        <f>VLOOKUP(C217,'Cta Contable'!A:E,5,FALSE)</f>
        <v>A</v>
      </c>
      <c r="BG217" s="16" t="str">
        <f>VLOOKUP(C217,'Cta Contable'!A:D,4,FALSE)</f>
        <v>Consumo</v>
      </c>
      <c r="BH217" t="str">
        <f>VLOOKUP(Q217,Lista!A:B,2,TRUE)</f>
        <v>20.000.001 - 63.000.000</v>
      </c>
      <c r="BI217" s="16" t="str">
        <f t="shared" si="8"/>
        <v>Al día</v>
      </c>
      <c r="BJ217" t="str">
        <f t="shared" si="7"/>
        <v>-</v>
      </c>
    </row>
    <row r="218" spans="1:62" x14ac:dyDescent="0.25">
      <c r="A218" t="s">
        <v>56</v>
      </c>
      <c r="B218" t="s">
        <v>171</v>
      </c>
      <c r="C218" s="17">
        <v>144205</v>
      </c>
      <c r="D218">
        <v>4</v>
      </c>
      <c r="E218">
        <v>20653</v>
      </c>
      <c r="F218" s="23">
        <v>44104</v>
      </c>
      <c r="G218" s="23">
        <v>44469</v>
      </c>
      <c r="H218">
        <v>0</v>
      </c>
      <c r="I218">
        <v>1</v>
      </c>
      <c r="J218">
        <v>6</v>
      </c>
      <c r="K218">
        <v>30</v>
      </c>
      <c r="L218">
        <v>2</v>
      </c>
      <c r="M218" s="25">
        <v>17.420000000000002</v>
      </c>
      <c r="N218" s="25">
        <v>18.880393000000002</v>
      </c>
      <c r="O218" s="27">
        <v>2000000</v>
      </c>
      <c r="P218" s="27">
        <v>182808</v>
      </c>
      <c r="Q218" s="27">
        <v>1035160</v>
      </c>
      <c r="R218" s="27">
        <v>3507</v>
      </c>
      <c r="S218">
        <v>0</v>
      </c>
      <c r="T218">
        <v>0</v>
      </c>
      <c r="V218" s="27">
        <v>0</v>
      </c>
      <c r="W218" s="27">
        <v>0</v>
      </c>
      <c r="X218" s="27">
        <v>0</v>
      </c>
      <c r="AA218" s="23">
        <v>44278</v>
      </c>
      <c r="AB218">
        <v>1</v>
      </c>
      <c r="AC218" t="s">
        <v>57</v>
      </c>
      <c r="AD218">
        <v>1</v>
      </c>
      <c r="AE218">
        <v>30</v>
      </c>
      <c r="AF218" s="27">
        <v>0</v>
      </c>
      <c r="AM218">
        <v>1</v>
      </c>
      <c r="AN218">
        <v>1</v>
      </c>
      <c r="AQ218" s="27">
        <v>800000</v>
      </c>
      <c r="AR218" t="s">
        <v>58</v>
      </c>
      <c r="AS218">
        <v>0</v>
      </c>
      <c r="AT218">
        <v>0</v>
      </c>
      <c r="AW218">
        <v>5</v>
      </c>
      <c r="BB218">
        <v>1</v>
      </c>
      <c r="BC218">
        <v>7</v>
      </c>
      <c r="BD218">
        <v>2</v>
      </c>
      <c r="BE218" s="3">
        <v>44286</v>
      </c>
      <c r="BF218" s="16" t="str">
        <f>VLOOKUP(C218,'Cta Contable'!A:E,5,FALSE)</f>
        <v>A</v>
      </c>
      <c r="BG218" s="16" t="str">
        <f>VLOOKUP(C218,'Cta Contable'!A:D,4,FALSE)</f>
        <v>Consumo</v>
      </c>
      <c r="BH218" t="str">
        <f>VLOOKUP(Q218,Lista!A:B,2,TRUE)</f>
        <v>1- 2.500.000</v>
      </c>
      <c r="BI218" s="16" t="str">
        <f t="shared" si="8"/>
        <v>Al día</v>
      </c>
      <c r="BJ218" t="str">
        <f t="shared" si="7"/>
        <v>-</v>
      </c>
    </row>
    <row r="219" spans="1:62" x14ac:dyDescent="0.25">
      <c r="A219" t="s">
        <v>56</v>
      </c>
      <c r="B219" t="s">
        <v>171</v>
      </c>
      <c r="C219" s="17">
        <v>144205</v>
      </c>
      <c r="D219">
        <v>4</v>
      </c>
      <c r="E219">
        <v>21075</v>
      </c>
      <c r="F219" s="23">
        <v>44181</v>
      </c>
      <c r="G219" s="23">
        <v>44625</v>
      </c>
      <c r="H219">
        <v>0</v>
      </c>
      <c r="I219">
        <v>1</v>
      </c>
      <c r="J219">
        <v>2</v>
      </c>
      <c r="K219">
        <v>30</v>
      </c>
      <c r="L219">
        <v>2</v>
      </c>
      <c r="M219" s="25">
        <v>11.42</v>
      </c>
      <c r="N219" s="25">
        <v>12.037115999999999</v>
      </c>
      <c r="O219" s="27">
        <v>1326000</v>
      </c>
      <c r="P219" s="27">
        <v>101613</v>
      </c>
      <c r="Q219" s="27">
        <v>1145881</v>
      </c>
      <c r="R219" s="27">
        <v>9464</v>
      </c>
      <c r="S219">
        <v>0</v>
      </c>
      <c r="T219">
        <v>0</v>
      </c>
      <c r="V219" s="27">
        <v>0</v>
      </c>
      <c r="W219" s="27">
        <v>0</v>
      </c>
      <c r="X219" s="27">
        <v>0</v>
      </c>
      <c r="AA219" s="23">
        <v>44259</v>
      </c>
      <c r="AB219">
        <v>1</v>
      </c>
      <c r="AC219" t="s">
        <v>57</v>
      </c>
      <c r="AD219">
        <v>1</v>
      </c>
      <c r="AE219">
        <v>30</v>
      </c>
      <c r="AF219" s="27">
        <v>0</v>
      </c>
      <c r="AM219">
        <v>1</v>
      </c>
      <c r="AN219">
        <v>1</v>
      </c>
      <c r="AQ219" s="27">
        <v>1359000</v>
      </c>
      <c r="AR219" t="s">
        <v>58</v>
      </c>
      <c r="AS219">
        <v>0</v>
      </c>
      <c r="AT219">
        <v>0</v>
      </c>
      <c r="AW219">
        <v>5</v>
      </c>
      <c r="BB219">
        <v>1</v>
      </c>
      <c r="BC219">
        <v>7</v>
      </c>
      <c r="BD219">
        <v>2</v>
      </c>
      <c r="BE219" s="3">
        <v>44286</v>
      </c>
      <c r="BF219" s="16" t="str">
        <f>VLOOKUP(C219,'Cta Contable'!A:E,5,FALSE)</f>
        <v>A</v>
      </c>
      <c r="BG219" s="16" t="str">
        <f>VLOOKUP(C219,'Cta Contable'!A:D,4,FALSE)</f>
        <v>Consumo</v>
      </c>
      <c r="BH219" t="str">
        <f>VLOOKUP(Q219,Lista!A:B,2,TRUE)</f>
        <v>1- 2.500.000</v>
      </c>
      <c r="BI219" s="16" t="str">
        <f t="shared" si="8"/>
        <v>Al día</v>
      </c>
      <c r="BJ219" t="str">
        <f t="shared" si="7"/>
        <v>-</v>
      </c>
    </row>
    <row r="220" spans="1:62" x14ac:dyDescent="0.25">
      <c r="A220" t="s">
        <v>56</v>
      </c>
      <c r="B220" t="s">
        <v>171</v>
      </c>
      <c r="C220" s="17">
        <v>144205</v>
      </c>
      <c r="D220">
        <v>4</v>
      </c>
      <c r="E220">
        <v>18397</v>
      </c>
      <c r="F220" s="23">
        <v>43545</v>
      </c>
      <c r="G220" s="23">
        <v>44265</v>
      </c>
      <c r="H220">
        <v>20</v>
      </c>
      <c r="I220">
        <v>1</v>
      </c>
      <c r="J220">
        <v>22</v>
      </c>
      <c r="K220">
        <v>30</v>
      </c>
      <c r="L220">
        <v>2</v>
      </c>
      <c r="M220" s="25">
        <v>17.52</v>
      </c>
      <c r="N220" s="25">
        <v>18.997626</v>
      </c>
      <c r="O220" s="27">
        <v>4000000</v>
      </c>
      <c r="P220" s="27">
        <v>205999</v>
      </c>
      <c r="Q220" s="27">
        <v>124946</v>
      </c>
      <c r="R220" s="27">
        <v>1803</v>
      </c>
      <c r="S220">
        <v>0</v>
      </c>
      <c r="T220">
        <v>0</v>
      </c>
      <c r="V220" s="27">
        <v>0</v>
      </c>
      <c r="W220" s="27">
        <v>0</v>
      </c>
      <c r="X220" s="27">
        <v>0</v>
      </c>
      <c r="AA220" s="23">
        <v>44262</v>
      </c>
      <c r="AB220">
        <v>1</v>
      </c>
      <c r="AC220" t="s">
        <v>57</v>
      </c>
      <c r="AD220">
        <v>1</v>
      </c>
      <c r="AE220">
        <v>30</v>
      </c>
      <c r="AF220" s="27">
        <v>124946</v>
      </c>
      <c r="AM220">
        <v>1</v>
      </c>
      <c r="AN220">
        <v>1</v>
      </c>
      <c r="AQ220" s="27">
        <v>793000</v>
      </c>
      <c r="AR220" t="s">
        <v>58</v>
      </c>
      <c r="AS220">
        <v>0</v>
      </c>
      <c r="AT220">
        <v>0</v>
      </c>
      <c r="AW220">
        <v>5</v>
      </c>
      <c r="BB220">
        <v>1</v>
      </c>
      <c r="BC220">
        <v>7</v>
      </c>
      <c r="BD220">
        <v>2</v>
      </c>
      <c r="BE220" s="3">
        <v>44286</v>
      </c>
      <c r="BF220" s="16" t="str">
        <f>VLOOKUP(C220,'Cta Contable'!A:E,5,FALSE)</f>
        <v>A</v>
      </c>
      <c r="BG220" s="16" t="str">
        <f>VLOOKUP(C220,'Cta Contable'!A:D,4,FALSE)</f>
        <v>Consumo</v>
      </c>
      <c r="BH220" t="str">
        <f>VLOOKUP(Q220,Lista!A:B,2,TRUE)</f>
        <v>1- 2.500.000</v>
      </c>
      <c r="BI220" s="16" t="str">
        <f t="shared" si="8"/>
        <v>Al día</v>
      </c>
      <c r="BJ220" t="str">
        <f t="shared" si="7"/>
        <v>-</v>
      </c>
    </row>
    <row r="221" spans="1:62" x14ac:dyDescent="0.25">
      <c r="A221" t="s">
        <v>56</v>
      </c>
      <c r="B221" t="s">
        <v>171</v>
      </c>
      <c r="C221" s="17">
        <v>144205</v>
      </c>
      <c r="D221">
        <v>4</v>
      </c>
      <c r="E221">
        <v>18674</v>
      </c>
      <c r="F221" s="23">
        <v>44013</v>
      </c>
      <c r="G221" s="23">
        <v>44531</v>
      </c>
      <c r="H221">
        <v>0</v>
      </c>
      <c r="I221">
        <v>1</v>
      </c>
      <c r="J221">
        <v>8</v>
      </c>
      <c r="K221">
        <v>30</v>
      </c>
      <c r="L221">
        <v>2</v>
      </c>
      <c r="M221" s="25">
        <v>20.97</v>
      </c>
      <c r="N221" s="25">
        <v>23.107628999999999</v>
      </c>
      <c r="O221" s="27">
        <v>4758633</v>
      </c>
      <c r="P221" s="27">
        <v>325975</v>
      </c>
      <c r="Q221" s="27">
        <v>2693034</v>
      </c>
      <c r="R221" s="27">
        <v>44617</v>
      </c>
      <c r="S221">
        <v>0</v>
      </c>
      <c r="T221">
        <v>0</v>
      </c>
      <c r="V221" s="27">
        <v>0</v>
      </c>
      <c r="W221" s="27">
        <v>0</v>
      </c>
      <c r="X221" s="27">
        <v>0</v>
      </c>
      <c r="AA221" s="23">
        <v>44265</v>
      </c>
      <c r="AB221">
        <v>1</v>
      </c>
      <c r="AC221" t="s">
        <v>57</v>
      </c>
      <c r="AD221">
        <v>1</v>
      </c>
      <c r="AE221">
        <v>30</v>
      </c>
      <c r="AF221" s="27">
        <v>0</v>
      </c>
      <c r="AM221">
        <v>1</v>
      </c>
      <c r="AN221">
        <v>1</v>
      </c>
      <c r="AQ221" s="27">
        <v>1555000</v>
      </c>
      <c r="AR221" t="s">
        <v>58</v>
      </c>
      <c r="AS221">
        <v>0</v>
      </c>
      <c r="AT221">
        <v>0</v>
      </c>
      <c r="AW221">
        <v>1</v>
      </c>
      <c r="AX221">
        <v>2</v>
      </c>
      <c r="AY221">
        <v>44013</v>
      </c>
      <c r="AZ221" t="s">
        <v>59</v>
      </c>
      <c r="BB221">
        <v>1</v>
      </c>
      <c r="BC221">
        <v>7</v>
      </c>
      <c r="BD221">
        <v>2</v>
      </c>
      <c r="BE221" s="3">
        <v>44286</v>
      </c>
      <c r="BF221" s="16" t="str">
        <f>VLOOKUP(C221,'Cta Contable'!A:E,5,FALSE)</f>
        <v>A</v>
      </c>
      <c r="BG221" s="16" t="str">
        <f>VLOOKUP(C221,'Cta Contable'!A:D,4,FALSE)</f>
        <v>Consumo</v>
      </c>
      <c r="BH221" t="str">
        <f>VLOOKUP(Q221,Lista!A:B,2,TRUE)</f>
        <v>2.500.001 - 5.000.000</v>
      </c>
      <c r="BI221" s="16" t="str">
        <f t="shared" si="8"/>
        <v>Al día</v>
      </c>
      <c r="BJ221" t="str">
        <f t="shared" si="7"/>
        <v>-</v>
      </c>
    </row>
    <row r="222" spans="1:62" x14ac:dyDescent="0.25">
      <c r="A222" t="s">
        <v>56</v>
      </c>
      <c r="B222" t="s">
        <v>171</v>
      </c>
      <c r="C222" s="17">
        <v>144205</v>
      </c>
      <c r="D222">
        <v>4</v>
      </c>
      <c r="E222">
        <v>19209</v>
      </c>
      <c r="F222" s="23">
        <v>43707</v>
      </c>
      <c r="G222" s="23">
        <v>44814</v>
      </c>
      <c r="H222">
        <v>0</v>
      </c>
      <c r="I222">
        <v>1</v>
      </c>
      <c r="J222">
        <v>18</v>
      </c>
      <c r="K222">
        <v>30</v>
      </c>
      <c r="L222">
        <v>2</v>
      </c>
      <c r="M222" s="25">
        <v>21.01</v>
      </c>
      <c r="N222" s="25">
        <v>23.156034999999999</v>
      </c>
      <c r="O222" s="27">
        <v>15000000</v>
      </c>
      <c r="P222" s="27">
        <v>565203</v>
      </c>
      <c r="Q222" s="27">
        <v>8649755</v>
      </c>
      <c r="R222" s="27">
        <v>95912</v>
      </c>
      <c r="S222">
        <v>0</v>
      </c>
      <c r="T222">
        <v>0</v>
      </c>
      <c r="V222" s="27">
        <v>0</v>
      </c>
      <c r="W222" s="27">
        <v>0</v>
      </c>
      <c r="X222" s="27">
        <v>0</v>
      </c>
      <c r="AA222" s="23">
        <v>44266</v>
      </c>
      <c r="AB222">
        <v>1</v>
      </c>
      <c r="AC222" t="s">
        <v>57</v>
      </c>
      <c r="AD222">
        <v>1</v>
      </c>
      <c r="AE222">
        <v>30</v>
      </c>
      <c r="AF222" s="27">
        <v>0</v>
      </c>
      <c r="AM222">
        <v>1</v>
      </c>
      <c r="AN222">
        <v>1</v>
      </c>
      <c r="AQ222" s="27">
        <v>1142000</v>
      </c>
      <c r="AR222" t="s">
        <v>58</v>
      </c>
      <c r="AS222">
        <v>0</v>
      </c>
      <c r="AT222">
        <v>0</v>
      </c>
      <c r="AW222">
        <v>5</v>
      </c>
      <c r="BB222">
        <v>1</v>
      </c>
      <c r="BC222">
        <v>7</v>
      </c>
      <c r="BD222">
        <v>2</v>
      </c>
      <c r="BE222" s="3">
        <v>44286</v>
      </c>
      <c r="BF222" s="16" t="str">
        <f>VLOOKUP(C222,'Cta Contable'!A:E,5,FALSE)</f>
        <v>A</v>
      </c>
      <c r="BG222" s="16" t="str">
        <f>VLOOKUP(C222,'Cta Contable'!A:D,4,FALSE)</f>
        <v>Consumo</v>
      </c>
      <c r="BH222" t="str">
        <f>VLOOKUP(Q222,Lista!A:B,2,TRUE)</f>
        <v>5.000.001 - 10.000.000</v>
      </c>
      <c r="BI222" s="16" t="str">
        <f t="shared" si="8"/>
        <v>Al día</v>
      </c>
      <c r="BJ222" t="str">
        <f t="shared" si="7"/>
        <v>-</v>
      </c>
    </row>
    <row r="223" spans="1:62" x14ac:dyDescent="0.25">
      <c r="A223" t="s">
        <v>56</v>
      </c>
      <c r="B223" t="s">
        <v>171</v>
      </c>
      <c r="C223" s="17">
        <v>144205</v>
      </c>
      <c r="D223">
        <v>3</v>
      </c>
      <c r="E223">
        <v>21037</v>
      </c>
      <c r="F223" s="23">
        <v>44174</v>
      </c>
      <c r="G223" s="23">
        <v>45275</v>
      </c>
      <c r="H223">
        <v>0</v>
      </c>
      <c r="I223">
        <v>1</v>
      </c>
      <c r="J223">
        <v>3</v>
      </c>
      <c r="K223">
        <v>30</v>
      </c>
      <c r="L223">
        <v>2</v>
      </c>
      <c r="M223" s="25">
        <v>21.02</v>
      </c>
      <c r="N223" s="25">
        <v>23.168139</v>
      </c>
      <c r="O223" s="27">
        <v>15000000</v>
      </c>
      <c r="P223" s="27">
        <v>565280</v>
      </c>
      <c r="Q223" s="27">
        <v>14076420</v>
      </c>
      <c r="R223" s="27">
        <v>122516</v>
      </c>
      <c r="S223">
        <v>0</v>
      </c>
      <c r="T223">
        <v>0</v>
      </c>
      <c r="V223" s="27">
        <v>0</v>
      </c>
      <c r="W223" s="27">
        <v>0</v>
      </c>
      <c r="X223" s="27">
        <v>0</v>
      </c>
      <c r="AA223" s="23">
        <v>44280</v>
      </c>
      <c r="AB223">
        <v>1</v>
      </c>
      <c r="AC223" t="s">
        <v>57</v>
      </c>
      <c r="AD223">
        <v>1</v>
      </c>
      <c r="AE223">
        <v>30</v>
      </c>
      <c r="AF223" s="27">
        <v>0</v>
      </c>
      <c r="AM223">
        <v>1</v>
      </c>
      <c r="AN223">
        <v>1</v>
      </c>
      <c r="AO223" s="40">
        <v>44174</v>
      </c>
      <c r="AP223" s="40" t="s">
        <v>59</v>
      </c>
      <c r="AQ223" s="27">
        <v>1845500</v>
      </c>
      <c r="AR223" t="s">
        <v>58</v>
      </c>
      <c r="AS223">
        <v>1</v>
      </c>
      <c r="AT223">
        <v>0</v>
      </c>
      <c r="AW223">
        <v>5</v>
      </c>
      <c r="BB223">
        <v>1</v>
      </c>
      <c r="BC223">
        <v>7</v>
      </c>
      <c r="BD223">
        <v>2</v>
      </c>
      <c r="BE223" s="3">
        <v>44286</v>
      </c>
      <c r="BF223" s="16" t="str">
        <f>VLOOKUP(C223,'Cta Contable'!A:E,5,FALSE)</f>
        <v>A</v>
      </c>
      <c r="BG223" s="16" t="str">
        <f>VLOOKUP(C223,'Cta Contable'!A:D,4,FALSE)</f>
        <v>Consumo</v>
      </c>
      <c r="BH223" t="str">
        <f>VLOOKUP(Q223,Lista!A:B,2,TRUE)</f>
        <v>10.000.001 - 15.000.000</v>
      </c>
      <c r="BI223" s="16" t="str">
        <f t="shared" si="8"/>
        <v>Al día</v>
      </c>
      <c r="BJ223" t="str">
        <f t="shared" si="7"/>
        <v>-</v>
      </c>
    </row>
    <row r="224" spans="1:62" x14ac:dyDescent="0.25">
      <c r="A224" t="s">
        <v>56</v>
      </c>
      <c r="B224" t="s">
        <v>171</v>
      </c>
      <c r="C224" s="17">
        <v>144205</v>
      </c>
      <c r="D224">
        <v>4</v>
      </c>
      <c r="E224">
        <v>20561</v>
      </c>
      <c r="F224" s="23">
        <v>44082</v>
      </c>
      <c r="G224" s="23">
        <v>44956</v>
      </c>
      <c r="H224">
        <v>0</v>
      </c>
      <c r="I224">
        <v>1</v>
      </c>
      <c r="J224">
        <v>6</v>
      </c>
      <c r="K224">
        <v>30</v>
      </c>
      <c r="L224">
        <v>2</v>
      </c>
      <c r="M224" s="25">
        <v>23.42</v>
      </c>
      <c r="N224" s="25">
        <v>26.104899</v>
      </c>
      <c r="O224" s="27">
        <v>3000000</v>
      </c>
      <c r="P224" s="27">
        <v>140088</v>
      </c>
      <c r="Q224" s="27">
        <v>2464000</v>
      </c>
      <c r="R224" s="27">
        <v>11221</v>
      </c>
      <c r="S224">
        <v>0</v>
      </c>
      <c r="T224">
        <v>0</v>
      </c>
      <c r="V224" s="27">
        <v>0</v>
      </c>
      <c r="W224" s="27">
        <v>0</v>
      </c>
      <c r="X224" s="27">
        <v>0</v>
      </c>
      <c r="AA224" s="23">
        <v>44278</v>
      </c>
      <c r="AB224">
        <v>1</v>
      </c>
      <c r="AC224" t="s">
        <v>57</v>
      </c>
      <c r="AD224">
        <v>1</v>
      </c>
      <c r="AE224">
        <v>30</v>
      </c>
      <c r="AF224" s="27">
        <v>0</v>
      </c>
      <c r="AM224">
        <v>1</v>
      </c>
      <c r="AN224">
        <v>1</v>
      </c>
      <c r="AQ224" s="27">
        <v>465000</v>
      </c>
      <c r="AR224" t="s">
        <v>58</v>
      </c>
      <c r="AS224">
        <v>0</v>
      </c>
      <c r="AT224">
        <v>0</v>
      </c>
      <c r="AW224">
        <v>5</v>
      </c>
      <c r="BB224">
        <v>1</v>
      </c>
      <c r="BC224">
        <v>7</v>
      </c>
      <c r="BD224">
        <v>2</v>
      </c>
      <c r="BE224" s="3">
        <v>44286</v>
      </c>
      <c r="BF224" s="16" t="str">
        <f>VLOOKUP(C224,'Cta Contable'!A:E,5,FALSE)</f>
        <v>A</v>
      </c>
      <c r="BG224" s="16" t="str">
        <f>VLOOKUP(C224,'Cta Contable'!A:D,4,FALSE)</f>
        <v>Consumo</v>
      </c>
      <c r="BH224" t="str">
        <f>VLOOKUP(Q224,Lista!A:B,2,TRUE)</f>
        <v>1- 2.500.000</v>
      </c>
      <c r="BI224" s="16" t="str">
        <f t="shared" si="8"/>
        <v>Al día</v>
      </c>
      <c r="BJ224" t="str">
        <f t="shared" si="7"/>
        <v>-</v>
      </c>
    </row>
    <row r="225" spans="1:62" x14ac:dyDescent="0.25">
      <c r="A225" t="s">
        <v>56</v>
      </c>
      <c r="B225" t="s">
        <v>171</v>
      </c>
      <c r="C225" s="17">
        <v>144205</v>
      </c>
      <c r="D225">
        <v>4</v>
      </c>
      <c r="E225">
        <v>16956</v>
      </c>
      <c r="F225" s="23">
        <v>44013</v>
      </c>
      <c r="G225" s="23">
        <v>44415</v>
      </c>
      <c r="H225">
        <v>0</v>
      </c>
      <c r="I225">
        <v>1</v>
      </c>
      <c r="J225">
        <v>9</v>
      </c>
      <c r="K225">
        <v>30</v>
      </c>
      <c r="L225">
        <v>2</v>
      </c>
      <c r="M225" s="25">
        <v>16.740000999999999</v>
      </c>
      <c r="N225" s="25">
        <v>18.086017999999999</v>
      </c>
      <c r="O225" s="27">
        <v>7223621</v>
      </c>
      <c r="P225" s="27">
        <v>611426</v>
      </c>
      <c r="Q225" s="27">
        <v>2329821</v>
      </c>
      <c r="R225" s="27">
        <v>17328</v>
      </c>
      <c r="S225">
        <v>0</v>
      </c>
      <c r="T225">
        <v>0</v>
      </c>
      <c r="V225" s="27">
        <v>0</v>
      </c>
      <c r="W225" s="27">
        <v>0</v>
      </c>
      <c r="X225" s="27">
        <v>0</v>
      </c>
      <c r="AA225" s="23">
        <v>44269</v>
      </c>
      <c r="AB225">
        <v>1</v>
      </c>
      <c r="AC225" t="s">
        <v>57</v>
      </c>
      <c r="AD225">
        <v>1</v>
      </c>
      <c r="AE225">
        <v>30</v>
      </c>
      <c r="AF225" s="27">
        <v>0</v>
      </c>
      <c r="AM225">
        <v>1</v>
      </c>
      <c r="AN225">
        <v>1</v>
      </c>
      <c r="AQ225" s="27">
        <v>76973</v>
      </c>
      <c r="AR225" t="s">
        <v>58</v>
      </c>
      <c r="AS225">
        <v>0</v>
      </c>
      <c r="AT225">
        <v>0</v>
      </c>
      <c r="AW225">
        <v>1</v>
      </c>
      <c r="AX225">
        <v>2</v>
      </c>
      <c r="AY225">
        <v>44013</v>
      </c>
      <c r="AZ225" t="s">
        <v>59</v>
      </c>
      <c r="BB225">
        <v>1</v>
      </c>
      <c r="BC225">
        <v>7</v>
      </c>
      <c r="BD225">
        <v>2</v>
      </c>
      <c r="BE225" s="3">
        <v>44286</v>
      </c>
      <c r="BF225" s="16" t="str">
        <f>VLOOKUP(C225,'Cta Contable'!A:E,5,FALSE)</f>
        <v>A</v>
      </c>
      <c r="BG225" s="16" t="str">
        <f>VLOOKUP(C225,'Cta Contable'!A:D,4,FALSE)</f>
        <v>Consumo</v>
      </c>
      <c r="BH225" t="str">
        <f>VLOOKUP(Q225,Lista!A:B,2,TRUE)</f>
        <v>1- 2.500.000</v>
      </c>
      <c r="BI225" s="16" t="str">
        <f t="shared" si="8"/>
        <v>Al día</v>
      </c>
      <c r="BJ225" t="str">
        <f t="shared" si="7"/>
        <v>-</v>
      </c>
    </row>
    <row r="226" spans="1:62" x14ac:dyDescent="0.25">
      <c r="A226" t="s">
        <v>56</v>
      </c>
      <c r="B226" t="s">
        <v>171</v>
      </c>
      <c r="C226" s="17">
        <v>141205</v>
      </c>
      <c r="D226">
        <v>3</v>
      </c>
      <c r="E226">
        <v>20659</v>
      </c>
      <c r="F226" s="23">
        <v>44104</v>
      </c>
      <c r="G226" s="23">
        <v>46675</v>
      </c>
      <c r="H226">
        <v>0</v>
      </c>
      <c r="I226">
        <v>1</v>
      </c>
      <c r="J226">
        <v>5</v>
      </c>
      <c r="K226">
        <v>30</v>
      </c>
      <c r="L226">
        <v>2</v>
      </c>
      <c r="M226" s="25">
        <v>19.32</v>
      </c>
      <c r="N226" s="25">
        <v>21.126010999999998</v>
      </c>
      <c r="O226" s="27">
        <v>45000000</v>
      </c>
      <c r="P226" s="27">
        <v>980936</v>
      </c>
      <c r="Q226" s="27">
        <v>43647478</v>
      </c>
      <c r="R226" s="27">
        <v>374784</v>
      </c>
      <c r="S226">
        <v>0</v>
      </c>
      <c r="T226">
        <v>45000000</v>
      </c>
      <c r="V226" s="27">
        <v>0</v>
      </c>
      <c r="W226" s="27">
        <v>0</v>
      </c>
      <c r="X226" s="27">
        <v>0</v>
      </c>
      <c r="AA226" s="23">
        <v>44269</v>
      </c>
      <c r="AB226">
        <v>3</v>
      </c>
      <c r="AC226" t="s">
        <v>57</v>
      </c>
      <c r="AD226">
        <v>1</v>
      </c>
      <c r="AE226">
        <v>30</v>
      </c>
      <c r="AF226" s="27">
        <v>0</v>
      </c>
      <c r="AM226">
        <v>1</v>
      </c>
      <c r="AN226">
        <v>1</v>
      </c>
      <c r="AO226" s="40">
        <v>44104</v>
      </c>
      <c r="AP226" s="40" t="s">
        <v>59</v>
      </c>
      <c r="AQ226" s="27">
        <v>1442027</v>
      </c>
      <c r="AR226" t="s">
        <v>58</v>
      </c>
      <c r="AS226">
        <v>1</v>
      </c>
      <c r="AT226">
        <v>0</v>
      </c>
      <c r="AW226">
        <v>5</v>
      </c>
      <c r="BB226">
        <v>1</v>
      </c>
      <c r="BC226">
        <v>7</v>
      </c>
      <c r="BD226">
        <v>2</v>
      </c>
      <c r="BE226" s="3">
        <v>44286</v>
      </c>
      <c r="BF226" s="16" t="str">
        <f>VLOOKUP(C226,'Cta Contable'!A:E,5,FALSE)</f>
        <v>A</v>
      </c>
      <c r="BG226" s="16" t="str">
        <f>VLOOKUP(C226,'Cta Contable'!A:D,4,FALSE)</f>
        <v>Consumo</v>
      </c>
      <c r="BH226" t="str">
        <f>VLOOKUP(Q226,Lista!A:B,2,TRUE)</f>
        <v>20.000.001 - 63.000.000</v>
      </c>
      <c r="BI226" s="16" t="str">
        <f t="shared" si="8"/>
        <v>Al día</v>
      </c>
      <c r="BJ226" t="str">
        <f t="shared" si="7"/>
        <v>-</v>
      </c>
    </row>
    <row r="227" spans="1:62" x14ac:dyDescent="0.25">
      <c r="A227" t="s">
        <v>56</v>
      </c>
      <c r="B227" t="s">
        <v>171</v>
      </c>
      <c r="C227" s="17">
        <v>144205</v>
      </c>
      <c r="D227">
        <v>4</v>
      </c>
      <c r="E227">
        <v>20932</v>
      </c>
      <c r="F227" s="23">
        <v>44153</v>
      </c>
      <c r="G227" s="23">
        <v>44530</v>
      </c>
      <c r="H227">
        <v>0</v>
      </c>
      <c r="I227">
        <v>1</v>
      </c>
      <c r="J227">
        <v>4</v>
      </c>
      <c r="K227">
        <v>30</v>
      </c>
      <c r="L227">
        <v>2</v>
      </c>
      <c r="M227" s="25">
        <v>11.42</v>
      </c>
      <c r="N227" s="25">
        <v>12.037115999999999</v>
      </c>
      <c r="O227" s="27">
        <v>800000</v>
      </c>
      <c r="P227" s="27">
        <v>70862</v>
      </c>
      <c r="Q227" s="27">
        <v>537583</v>
      </c>
      <c r="R227" s="27">
        <v>3933</v>
      </c>
      <c r="S227">
        <v>0</v>
      </c>
      <c r="T227">
        <v>0</v>
      </c>
      <c r="V227" s="27">
        <v>0</v>
      </c>
      <c r="W227" s="27">
        <v>0</v>
      </c>
      <c r="X227" s="27">
        <v>0</v>
      </c>
      <c r="AA227" s="23">
        <v>44262</v>
      </c>
      <c r="AB227">
        <v>1</v>
      </c>
      <c r="AC227" t="s">
        <v>57</v>
      </c>
      <c r="AD227">
        <v>1</v>
      </c>
      <c r="AE227">
        <v>30</v>
      </c>
      <c r="AF227" s="27">
        <v>0</v>
      </c>
      <c r="AM227">
        <v>1</v>
      </c>
      <c r="AN227">
        <v>1</v>
      </c>
      <c r="AQ227" s="27">
        <v>928000</v>
      </c>
      <c r="AR227" t="s">
        <v>58</v>
      </c>
      <c r="AS227">
        <v>0</v>
      </c>
      <c r="AT227">
        <v>0</v>
      </c>
      <c r="AW227">
        <v>5</v>
      </c>
      <c r="BB227">
        <v>1</v>
      </c>
      <c r="BC227">
        <v>7</v>
      </c>
      <c r="BD227">
        <v>2</v>
      </c>
      <c r="BE227" s="3">
        <v>44286</v>
      </c>
      <c r="BF227" s="16" t="str">
        <f>VLOOKUP(C227,'Cta Contable'!A:E,5,FALSE)</f>
        <v>A</v>
      </c>
      <c r="BG227" s="16" t="str">
        <f>VLOOKUP(C227,'Cta Contable'!A:D,4,FALSE)</f>
        <v>Consumo</v>
      </c>
      <c r="BH227" t="str">
        <f>VLOOKUP(Q227,Lista!A:B,2,TRUE)</f>
        <v>1- 2.500.000</v>
      </c>
      <c r="BI227" s="16" t="str">
        <f t="shared" si="8"/>
        <v>Al día</v>
      </c>
      <c r="BJ227" t="str">
        <f t="shared" si="7"/>
        <v>-</v>
      </c>
    </row>
    <row r="228" spans="1:62" x14ac:dyDescent="0.25">
      <c r="A228" t="s">
        <v>56</v>
      </c>
      <c r="B228" t="s">
        <v>171</v>
      </c>
      <c r="C228" s="17">
        <v>144205</v>
      </c>
      <c r="D228">
        <v>3</v>
      </c>
      <c r="E228">
        <v>20894</v>
      </c>
      <c r="F228" s="23">
        <v>44146</v>
      </c>
      <c r="G228" s="23">
        <v>45137</v>
      </c>
      <c r="H228">
        <v>0</v>
      </c>
      <c r="I228">
        <v>1</v>
      </c>
      <c r="J228">
        <v>3</v>
      </c>
      <c r="K228">
        <v>30</v>
      </c>
      <c r="L228">
        <v>2</v>
      </c>
      <c r="M228" s="25">
        <v>21.02</v>
      </c>
      <c r="N228" s="25">
        <v>23.168139</v>
      </c>
      <c r="O228" s="27">
        <v>6000000</v>
      </c>
      <c r="P228" s="27">
        <v>246529</v>
      </c>
      <c r="Q228" s="27">
        <v>5568238</v>
      </c>
      <c r="R228" s="27">
        <v>89051</v>
      </c>
      <c r="S228">
        <v>0</v>
      </c>
      <c r="T228">
        <v>0</v>
      </c>
      <c r="V228" s="27">
        <v>0</v>
      </c>
      <c r="W228" s="27">
        <v>0</v>
      </c>
      <c r="X228" s="27">
        <v>0</v>
      </c>
      <c r="AA228" s="23">
        <v>44258</v>
      </c>
      <c r="AB228">
        <v>1</v>
      </c>
      <c r="AC228" t="s">
        <v>57</v>
      </c>
      <c r="AD228">
        <v>1</v>
      </c>
      <c r="AE228">
        <v>30</v>
      </c>
      <c r="AF228" s="27">
        <v>0</v>
      </c>
      <c r="AM228">
        <v>1</v>
      </c>
      <c r="AN228">
        <v>1</v>
      </c>
      <c r="AO228" s="40">
        <v>44146</v>
      </c>
      <c r="AP228" s="40" t="s">
        <v>59</v>
      </c>
      <c r="AQ228" s="27">
        <v>1428000</v>
      </c>
      <c r="AR228" t="s">
        <v>58</v>
      </c>
      <c r="AS228">
        <v>1</v>
      </c>
      <c r="AT228">
        <v>0</v>
      </c>
      <c r="AW228">
        <v>5</v>
      </c>
      <c r="BB228">
        <v>1</v>
      </c>
      <c r="BC228">
        <v>7</v>
      </c>
      <c r="BD228">
        <v>2</v>
      </c>
      <c r="BE228" s="3">
        <v>44286</v>
      </c>
      <c r="BF228" s="16" t="str">
        <f>VLOOKUP(C228,'Cta Contable'!A:E,5,FALSE)</f>
        <v>A</v>
      </c>
      <c r="BG228" s="16" t="str">
        <f>VLOOKUP(C228,'Cta Contable'!A:D,4,FALSE)</f>
        <v>Consumo</v>
      </c>
      <c r="BH228" t="str">
        <f>VLOOKUP(Q228,Lista!A:B,2,TRUE)</f>
        <v>5.000.001 - 10.000.000</v>
      </c>
      <c r="BI228" s="16" t="str">
        <f t="shared" si="8"/>
        <v>Al día</v>
      </c>
      <c r="BJ228" t="str">
        <f t="shared" si="7"/>
        <v>-</v>
      </c>
    </row>
    <row r="229" spans="1:62" x14ac:dyDescent="0.25">
      <c r="A229" t="s">
        <v>56</v>
      </c>
      <c r="B229" t="s">
        <v>171</v>
      </c>
      <c r="C229" s="17">
        <v>144205</v>
      </c>
      <c r="D229">
        <v>4</v>
      </c>
      <c r="E229">
        <v>20958</v>
      </c>
      <c r="F229" s="23">
        <v>44160</v>
      </c>
      <c r="G229" s="23">
        <v>44530</v>
      </c>
      <c r="H229">
        <v>0</v>
      </c>
      <c r="I229">
        <v>1</v>
      </c>
      <c r="J229">
        <v>5</v>
      </c>
      <c r="K229">
        <v>30</v>
      </c>
      <c r="L229">
        <v>2</v>
      </c>
      <c r="M229" s="25">
        <v>17.420000000000002</v>
      </c>
      <c r="N229" s="25">
        <v>18.880393000000002</v>
      </c>
      <c r="O229" s="27">
        <v>1100000</v>
      </c>
      <c r="P229" s="27">
        <v>100545</v>
      </c>
      <c r="Q229" s="27">
        <v>643588</v>
      </c>
      <c r="R229" s="27">
        <v>933</v>
      </c>
      <c r="S229">
        <v>0</v>
      </c>
      <c r="T229">
        <v>0</v>
      </c>
      <c r="V229" s="27">
        <v>0</v>
      </c>
      <c r="W229" s="27">
        <v>0</v>
      </c>
      <c r="X229" s="27">
        <v>0</v>
      </c>
      <c r="AA229" s="23">
        <v>44282</v>
      </c>
      <c r="AB229">
        <v>1</v>
      </c>
      <c r="AC229" t="s">
        <v>57</v>
      </c>
      <c r="AD229">
        <v>1</v>
      </c>
      <c r="AE229">
        <v>30</v>
      </c>
      <c r="AF229" s="27">
        <v>0</v>
      </c>
      <c r="AM229">
        <v>1</v>
      </c>
      <c r="AN229">
        <v>1</v>
      </c>
      <c r="AQ229" s="27">
        <v>664000</v>
      </c>
      <c r="AR229" t="s">
        <v>58</v>
      </c>
      <c r="AS229">
        <v>0</v>
      </c>
      <c r="AT229">
        <v>0</v>
      </c>
      <c r="AW229">
        <v>5</v>
      </c>
      <c r="BB229">
        <v>1</v>
      </c>
      <c r="BC229">
        <v>7</v>
      </c>
      <c r="BD229">
        <v>2</v>
      </c>
      <c r="BE229" s="3">
        <v>44286</v>
      </c>
      <c r="BF229" s="16" t="str">
        <f>VLOOKUP(C229,'Cta Contable'!A:E,5,FALSE)</f>
        <v>A</v>
      </c>
      <c r="BG229" s="16" t="str">
        <f>VLOOKUP(C229,'Cta Contable'!A:D,4,FALSE)</f>
        <v>Consumo</v>
      </c>
      <c r="BH229" t="str">
        <f>VLOOKUP(Q229,Lista!A:B,2,TRUE)</f>
        <v>1- 2.500.000</v>
      </c>
      <c r="BI229" s="16" t="str">
        <f t="shared" si="8"/>
        <v>Al día</v>
      </c>
      <c r="BJ229" t="str">
        <f t="shared" si="7"/>
        <v>-</v>
      </c>
    </row>
    <row r="230" spans="1:62" x14ac:dyDescent="0.25">
      <c r="A230" t="s">
        <v>56</v>
      </c>
      <c r="B230" t="s">
        <v>171</v>
      </c>
      <c r="C230" s="17">
        <v>144205</v>
      </c>
      <c r="D230">
        <v>4</v>
      </c>
      <c r="E230">
        <v>12585</v>
      </c>
      <c r="F230" s="23">
        <v>42220</v>
      </c>
      <c r="G230" s="23">
        <v>44418</v>
      </c>
      <c r="H230">
        <v>0</v>
      </c>
      <c r="I230">
        <v>1</v>
      </c>
      <c r="J230">
        <v>67</v>
      </c>
      <c r="K230">
        <v>30</v>
      </c>
      <c r="L230">
        <v>2</v>
      </c>
      <c r="M230" s="25">
        <v>22.804386000000001</v>
      </c>
      <c r="N230" s="25">
        <v>25.345544</v>
      </c>
      <c r="O230" s="27">
        <v>37000000</v>
      </c>
      <c r="P230" s="27">
        <v>947415</v>
      </c>
      <c r="Q230" s="27">
        <v>3818937</v>
      </c>
      <c r="R230" s="27">
        <v>60475</v>
      </c>
      <c r="S230">
        <v>0</v>
      </c>
      <c r="T230">
        <v>0</v>
      </c>
      <c r="V230" s="27">
        <v>0</v>
      </c>
      <c r="W230" s="27">
        <v>0</v>
      </c>
      <c r="X230" s="27">
        <v>0</v>
      </c>
      <c r="AA230" s="23">
        <v>44260</v>
      </c>
      <c r="AB230">
        <v>1</v>
      </c>
      <c r="AC230" t="s">
        <v>57</v>
      </c>
      <c r="AD230">
        <v>1</v>
      </c>
      <c r="AE230">
        <v>30</v>
      </c>
      <c r="AF230" s="27">
        <v>0</v>
      </c>
      <c r="AM230">
        <v>1</v>
      </c>
      <c r="AN230">
        <v>1</v>
      </c>
      <c r="AQ230" s="27">
        <v>2247000</v>
      </c>
      <c r="AR230" t="s">
        <v>58</v>
      </c>
      <c r="AS230">
        <v>0</v>
      </c>
      <c r="AT230">
        <v>0</v>
      </c>
      <c r="AW230">
        <v>5</v>
      </c>
      <c r="BB230">
        <v>1</v>
      </c>
      <c r="BC230">
        <v>7</v>
      </c>
      <c r="BD230">
        <v>2</v>
      </c>
      <c r="BE230" s="3">
        <v>44286</v>
      </c>
      <c r="BF230" s="16" t="str">
        <f>VLOOKUP(C230,'Cta Contable'!A:E,5,FALSE)</f>
        <v>A</v>
      </c>
      <c r="BG230" s="16" t="str">
        <f>VLOOKUP(C230,'Cta Contable'!A:D,4,FALSE)</f>
        <v>Consumo</v>
      </c>
      <c r="BH230" t="str">
        <f>VLOOKUP(Q230,Lista!A:B,2,TRUE)</f>
        <v>2.500.001 - 5.000.000</v>
      </c>
      <c r="BI230" s="16" t="str">
        <f t="shared" si="8"/>
        <v>Al día</v>
      </c>
      <c r="BJ230" t="str">
        <f t="shared" si="7"/>
        <v>-</v>
      </c>
    </row>
    <row r="231" spans="1:62" x14ac:dyDescent="0.25">
      <c r="A231" t="s">
        <v>56</v>
      </c>
      <c r="B231" t="s">
        <v>171</v>
      </c>
      <c r="C231" s="17">
        <v>144205</v>
      </c>
      <c r="D231">
        <v>4</v>
      </c>
      <c r="E231">
        <v>19629</v>
      </c>
      <c r="F231" s="23">
        <v>43809</v>
      </c>
      <c r="G231" s="23">
        <v>44656</v>
      </c>
      <c r="H231">
        <v>0</v>
      </c>
      <c r="I231">
        <v>1</v>
      </c>
      <c r="J231">
        <v>14</v>
      </c>
      <c r="K231">
        <v>30</v>
      </c>
      <c r="L231">
        <v>2</v>
      </c>
      <c r="M231" s="25">
        <v>13.35</v>
      </c>
      <c r="N231" s="25">
        <v>14.197917</v>
      </c>
      <c r="O231" s="27">
        <v>6600000</v>
      </c>
      <c r="P231" s="27">
        <v>284339</v>
      </c>
      <c r="Q231" s="27">
        <v>3200493</v>
      </c>
      <c r="R231" s="27">
        <v>24927</v>
      </c>
      <c r="S231">
        <v>0</v>
      </c>
      <c r="T231">
        <v>0</v>
      </c>
      <c r="V231" s="27">
        <v>0</v>
      </c>
      <c r="W231" s="27">
        <v>0</v>
      </c>
      <c r="X231" s="27">
        <v>0</v>
      </c>
      <c r="AA231" s="23">
        <v>44264</v>
      </c>
      <c r="AB231">
        <v>1</v>
      </c>
      <c r="AC231" t="s">
        <v>57</v>
      </c>
      <c r="AD231">
        <v>1</v>
      </c>
      <c r="AE231">
        <v>30</v>
      </c>
      <c r="AF231" s="27">
        <v>0</v>
      </c>
      <c r="AM231">
        <v>1</v>
      </c>
      <c r="AN231">
        <v>1</v>
      </c>
      <c r="AQ231" s="27">
        <v>2769000</v>
      </c>
      <c r="AR231" t="s">
        <v>58</v>
      </c>
      <c r="AS231">
        <v>0</v>
      </c>
      <c r="AT231">
        <v>0</v>
      </c>
      <c r="AW231">
        <v>5</v>
      </c>
      <c r="BB231">
        <v>1</v>
      </c>
      <c r="BC231">
        <v>7</v>
      </c>
      <c r="BD231">
        <v>2</v>
      </c>
      <c r="BE231" s="3">
        <v>44286</v>
      </c>
      <c r="BF231" s="16" t="str">
        <f>VLOOKUP(C231,'Cta Contable'!A:E,5,FALSE)</f>
        <v>A</v>
      </c>
      <c r="BG231" s="16" t="str">
        <f>VLOOKUP(C231,'Cta Contable'!A:D,4,FALSE)</f>
        <v>Consumo</v>
      </c>
      <c r="BH231" t="str">
        <f>VLOOKUP(Q231,Lista!A:B,2,TRUE)</f>
        <v>2.500.001 - 5.000.000</v>
      </c>
      <c r="BI231" s="16" t="str">
        <f t="shared" si="8"/>
        <v>Al día</v>
      </c>
      <c r="BJ231" t="str">
        <f t="shared" si="7"/>
        <v>-</v>
      </c>
    </row>
    <row r="232" spans="1:62" x14ac:dyDescent="0.25">
      <c r="A232" t="s">
        <v>56</v>
      </c>
      <c r="B232" t="s">
        <v>171</v>
      </c>
      <c r="C232" s="17">
        <v>144205</v>
      </c>
      <c r="D232">
        <v>4</v>
      </c>
      <c r="E232">
        <v>19341</v>
      </c>
      <c r="F232" s="23">
        <v>43738</v>
      </c>
      <c r="G232" s="23">
        <v>45397</v>
      </c>
      <c r="H232">
        <v>0</v>
      </c>
      <c r="I232">
        <v>1</v>
      </c>
      <c r="J232">
        <v>17</v>
      </c>
      <c r="K232">
        <v>30</v>
      </c>
      <c r="L232">
        <v>2</v>
      </c>
      <c r="M232" s="25">
        <v>20.94</v>
      </c>
      <c r="N232" s="25">
        <v>23.071335999999999</v>
      </c>
      <c r="O232" s="27">
        <v>19900000</v>
      </c>
      <c r="P232" s="27">
        <v>572000</v>
      </c>
      <c r="Q232" s="27">
        <v>15496458</v>
      </c>
      <c r="R232" s="27">
        <v>134628</v>
      </c>
      <c r="S232">
        <v>0</v>
      </c>
      <c r="T232">
        <v>0</v>
      </c>
      <c r="V232" s="27">
        <v>0</v>
      </c>
      <c r="W232" s="27">
        <v>0</v>
      </c>
      <c r="X232" s="27">
        <v>0</v>
      </c>
      <c r="AA232" s="23">
        <v>44275</v>
      </c>
      <c r="AB232">
        <v>1</v>
      </c>
      <c r="AC232" t="s">
        <v>57</v>
      </c>
      <c r="AD232">
        <v>1</v>
      </c>
      <c r="AE232">
        <v>30</v>
      </c>
      <c r="AF232" s="27">
        <v>0</v>
      </c>
      <c r="AM232">
        <v>1</v>
      </c>
      <c r="AN232">
        <v>1</v>
      </c>
      <c r="AQ232" s="27">
        <v>1187360</v>
      </c>
      <c r="AR232" t="s">
        <v>58</v>
      </c>
      <c r="AS232">
        <v>0</v>
      </c>
      <c r="AT232">
        <v>0</v>
      </c>
      <c r="AW232">
        <v>5</v>
      </c>
      <c r="BB232">
        <v>1</v>
      </c>
      <c r="BC232">
        <v>7</v>
      </c>
      <c r="BD232">
        <v>2</v>
      </c>
      <c r="BE232" s="3">
        <v>44286</v>
      </c>
      <c r="BF232" s="16" t="str">
        <f>VLOOKUP(C232,'Cta Contable'!A:E,5,FALSE)</f>
        <v>A</v>
      </c>
      <c r="BG232" s="16" t="str">
        <f>VLOOKUP(C232,'Cta Contable'!A:D,4,FALSE)</f>
        <v>Consumo</v>
      </c>
      <c r="BH232" t="str">
        <f>VLOOKUP(Q232,Lista!A:B,2,TRUE)</f>
        <v>15.000.001 - 20.000.000</v>
      </c>
      <c r="BI232" s="16" t="str">
        <f t="shared" si="8"/>
        <v>Al día</v>
      </c>
      <c r="BJ232" t="str">
        <f t="shared" si="7"/>
        <v>-</v>
      </c>
    </row>
    <row r="233" spans="1:62" x14ac:dyDescent="0.25">
      <c r="A233" t="s">
        <v>56</v>
      </c>
      <c r="B233" t="s">
        <v>171</v>
      </c>
      <c r="C233" s="17">
        <v>144205</v>
      </c>
      <c r="D233">
        <v>4</v>
      </c>
      <c r="E233">
        <v>20013</v>
      </c>
      <c r="F233" s="23">
        <v>43895</v>
      </c>
      <c r="G233" s="23">
        <v>44635</v>
      </c>
      <c r="H233">
        <v>0</v>
      </c>
      <c r="I233">
        <v>1</v>
      </c>
      <c r="J233">
        <v>12</v>
      </c>
      <c r="K233">
        <v>30</v>
      </c>
      <c r="L233">
        <v>2</v>
      </c>
      <c r="M233" s="25">
        <v>11.32</v>
      </c>
      <c r="N233" s="25">
        <v>11.926185</v>
      </c>
      <c r="O233" s="27">
        <v>5000000</v>
      </c>
      <c r="P233" s="27">
        <v>233783</v>
      </c>
      <c r="Q233" s="27">
        <v>2637551</v>
      </c>
      <c r="R233" s="27">
        <v>12435</v>
      </c>
      <c r="S233">
        <v>0</v>
      </c>
      <c r="T233">
        <v>0</v>
      </c>
      <c r="V233" s="27">
        <v>0</v>
      </c>
      <c r="W233" s="27">
        <v>0</v>
      </c>
      <c r="X233" s="27">
        <v>0</v>
      </c>
      <c r="AA233" s="23">
        <v>44270</v>
      </c>
      <c r="AB233">
        <v>1</v>
      </c>
      <c r="AC233" t="s">
        <v>57</v>
      </c>
      <c r="AD233">
        <v>1</v>
      </c>
      <c r="AE233">
        <v>30</v>
      </c>
      <c r="AF233" s="27">
        <v>0</v>
      </c>
      <c r="AM233">
        <v>1</v>
      </c>
      <c r="AN233">
        <v>1</v>
      </c>
      <c r="AQ233" s="27">
        <v>5414000</v>
      </c>
      <c r="AR233" t="s">
        <v>58</v>
      </c>
      <c r="AS233">
        <v>0</v>
      </c>
      <c r="AT233">
        <v>0</v>
      </c>
      <c r="AW233">
        <v>5</v>
      </c>
      <c r="BB233">
        <v>1</v>
      </c>
      <c r="BC233">
        <v>7</v>
      </c>
      <c r="BD233">
        <v>2</v>
      </c>
      <c r="BE233" s="3">
        <v>44286</v>
      </c>
      <c r="BF233" s="16" t="str">
        <f>VLOOKUP(C233,'Cta Contable'!A:E,5,FALSE)</f>
        <v>A</v>
      </c>
      <c r="BG233" s="16" t="str">
        <f>VLOOKUP(C233,'Cta Contable'!A:D,4,FALSE)</f>
        <v>Consumo</v>
      </c>
      <c r="BH233" t="str">
        <f>VLOOKUP(Q233,Lista!A:B,2,TRUE)</f>
        <v>2.500.001 - 5.000.000</v>
      </c>
      <c r="BI233" s="16" t="str">
        <f t="shared" si="8"/>
        <v>Al día</v>
      </c>
      <c r="BJ233" t="str">
        <f t="shared" si="7"/>
        <v>-</v>
      </c>
    </row>
    <row r="234" spans="1:62" x14ac:dyDescent="0.25">
      <c r="A234" t="s">
        <v>56</v>
      </c>
      <c r="B234" t="s">
        <v>171</v>
      </c>
      <c r="C234" s="17">
        <v>144205</v>
      </c>
      <c r="D234">
        <v>4</v>
      </c>
      <c r="E234">
        <v>18255</v>
      </c>
      <c r="F234" s="23">
        <v>43521</v>
      </c>
      <c r="G234" s="23">
        <v>44291</v>
      </c>
      <c r="H234">
        <v>0</v>
      </c>
      <c r="I234">
        <v>1</v>
      </c>
      <c r="J234">
        <v>24</v>
      </c>
      <c r="K234">
        <v>30</v>
      </c>
      <c r="L234">
        <v>2</v>
      </c>
      <c r="M234" s="25">
        <v>17.43</v>
      </c>
      <c r="N234" s="25">
        <v>18.892112000000001</v>
      </c>
      <c r="O234" s="27">
        <v>5300000</v>
      </c>
      <c r="P234" s="27">
        <v>254335</v>
      </c>
      <c r="Q234" s="27">
        <v>241556</v>
      </c>
      <c r="R234" s="27">
        <v>2691</v>
      </c>
      <c r="S234">
        <v>0</v>
      </c>
      <c r="T234">
        <v>0</v>
      </c>
      <c r="V234" s="27">
        <v>0</v>
      </c>
      <c r="W234" s="27">
        <v>0</v>
      </c>
      <c r="X234" s="27">
        <v>0</v>
      </c>
      <c r="AA234" s="23">
        <v>44262</v>
      </c>
      <c r="AB234">
        <v>1</v>
      </c>
      <c r="AC234" t="s">
        <v>57</v>
      </c>
      <c r="AD234">
        <v>1</v>
      </c>
      <c r="AE234">
        <v>30</v>
      </c>
      <c r="AF234" s="27">
        <v>0</v>
      </c>
      <c r="AM234">
        <v>1</v>
      </c>
      <c r="AN234">
        <v>1</v>
      </c>
      <c r="AQ234" s="27">
        <v>823000</v>
      </c>
      <c r="AR234" t="s">
        <v>58</v>
      </c>
      <c r="AS234">
        <v>0</v>
      </c>
      <c r="AT234">
        <v>0</v>
      </c>
      <c r="AW234">
        <v>5</v>
      </c>
      <c r="BB234">
        <v>1</v>
      </c>
      <c r="BC234">
        <v>7</v>
      </c>
      <c r="BD234">
        <v>2</v>
      </c>
      <c r="BE234" s="3">
        <v>44286</v>
      </c>
      <c r="BF234" s="16" t="str">
        <f>VLOOKUP(C234,'Cta Contable'!A:E,5,FALSE)</f>
        <v>A</v>
      </c>
      <c r="BG234" s="16" t="str">
        <f>VLOOKUP(C234,'Cta Contable'!A:D,4,FALSE)</f>
        <v>Consumo</v>
      </c>
      <c r="BH234" t="str">
        <f>VLOOKUP(Q234,Lista!A:B,2,TRUE)</f>
        <v>1- 2.500.000</v>
      </c>
      <c r="BI234" s="16" t="str">
        <f t="shared" si="8"/>
        <v>Al día</v>
      </c>
      <c r="BJ234" t="str">
        <f t="shared" si="7"/>
        <v>-</v>
      </c>
    </row>
    <row r="235" spans="1:62" x14ac:dyDescent="0.25">
      <c r="A235" t="s">
        <v>56</v>
      </c>
      <c r="B235" t="s">
        <v>171</v>
      </c>
      <c r="C235" s="17">
        <v>144205</v>
      </c>
      <c r="D235">
        <v>4</v>
      </c>
      <c r="E235">
        <v>21237</v>
      </c>
      <c r="F235" s="23">
        <v>44221</v>
      </c>
      <c r="G235" s="23">
        <v>45087</v>
      </c>
      <c r="H235">
        <v>0</v>
      </c>
      <c r="I235">
        <v>1</v>
      </c>
      <c r="J235">
        <v>2</v>
      </c>
      <c r="K235">
        <v>30</v>
      </c>
      <c r="L235">
        <v>2</v>
      </c>
      <c r="M235" s="25">
        <v>22.619997999999999</v>
      </c>
      <c r="N235" s="25">
        <v>25.118919999999999</v>
      </c>
      <c r="O235" s="27">
        <v>3000000</v>
      </c>
      <c r="P235" s="27">
        <v>138877</v>
      </c>
      <c r="Q235" s="27">
        <v>2768311</v>
      </c>
      <c r="R235" s="27">
        <v>31302</v>
      </c>
      <c r="S235">
        <v>0</v>
      </c>
      <c r="T235">
        <v>0</v>
      </c>
      <c r="V235" s="27">
        <v>0</v>
      </c>
      <c r="W235" s="27">
        <v>0</v>
      </c>
      <c r="X235" s="27">
        <v>0</v>
      </c>
      <c r="AA235" s="23">
        <v>44267</v>
      </c>
      <c r="AB235">
        <v>1</v>
      </c>
      <c r="AC235" t="s">
        <v>57</v>
      </c>
      <c r="AD235">
        <v>1</v>
      </c>
      <c r="AE235">
        <v>30</v>
      </c>
      <c r="AF235" s="27">
        <v>0</v>
      </c>
      <c r="AM235">
        <v>1</v>
      </c>
      <c r="AN235">
        <v>1</v>
      </c>
      <c r="AQ235" s="27">
        <v>401000</v>
      </c>
      <c r="AR235" t="s">
        <v>58</v>
      </c>
      <c r="AS235">
        <v>0</v>
      </c>
      <c r="AT235">
        <v>0</v>
      </c>
      <c r="AW235">
        <v>5</v>
      </c>
      <c r="BB235">
        <v>1</v>
      </c>
      <c r="BC235">
        <v>7</v>
      </c>
      <c r="BD235">
        <v>2</v>
      </c>
      <c r="BE235" s="3">
        <v>44286</v>
      </c>
      <c r="BF235" s="16" t="str">
        <f>VLOOKUP(C235,'Cta Contable'!A:E,5,FALSE)</f>
        <v>A</v>
      </c>
      <c r="BG235" s="16" t="str">
        <f>VLOOKUP(C235,'Cta Contable'!A:D,4,FALSE)</f>
        <v>Consumo</v>
      </c>
      <c r="BH235" t="str">
        <f>VLOOKUP(Q235,Lista!A:B,2,TRUE)</f>
        <v>2.500.001 - 5.000.000</v>
      </c>
      <c r="BI235" s="16" t="str">
        <f t="shared" si="8"/>
        <v>Al día</v>
      </c>
      <c r="BJ235" t="str">
        <f t="shared" si="7"/>
        <v>-</v>
      </c>
    </row>
    <row r="236" spans="1:62" x14ac:dyDescent="0.25">
      <c r="A236" t="s">
        <v>56</v>
      </c>
      <c r="B236" t="s">
        <v>171</v>
      </c>
      <c r="C236" s="17">
        <v>144205</v>
      </c>
      <c r="D236">
        <v>4</v>
      </c>
      <c r="E236">
        <v>20167</v>
      </c>
      <c r="F236" s="23">
        <v>43980</v>
      </c>
      <c r="G236" s="23">
        <v>44356</v>
      </c>
      <c r="H236">
        <v>0</v>
      </c>
      <c r="I236">
        <v>1</v>
      </c>
      <c r="J236">
        <v>9</v>
      </c>
      <c r="K236">
        <v>30</v>
      </c>
      <c r="L236">
        <v>2</v>
      </c>
      <c r="M236" s="25">
        <v>11.42</v>
      </c>
      <c r="N236" s="25">
        <v>12.037115999999999</v>
      </c>
      <c r="O236" s="27">
        <v>1000000</v>
      </c>
      <c r="P236" s="27">
        <v>88578</v>
      </c>
      <c r="Q236" s="27">
        <v>255175</v>
      </c>
      <c r="R236" s="27">
        <v>2187</v>
      </c>
      <c r="S236">
        <v>0</v>
      </c>
      <c r="T236">
        <v>0</v>
      </c>
      <c r="V236" s="27">
        <v>0</v>
      </c>
      <c r="W236" s="27">
        <v>0</v>
      </c>
      <c r="X236" s="27">
        <v>0</v>
      </c>
      <c r="AA236" s="23">
        <v>44258</v>
      </c>
      <c r="AB236">
        <v>1</v>
      </c>
      <c r="AC236" t="s">
        <v>57</v>
      </c>
      <c r="AD236">
        <v>1</v>
      </c>
      <c r="AE236">
        <v>30</v>
      </c>
      <c r="AF236" s="27">
        <v>0</v>
      </c>
      <c r="AM236">
        <v>1</v>
      </c>
      <c r="AN236">
        <v>1</v>
      </c>
      <c r="AQ236" s="27">
        <v>2305000</v>
      </c>
      <c r="AR236" t="s">
        <v>58</v>
      </c>
      <c r="AS236">
        <v>0</v>
      </c>
      <c r="AT236">
        <v>0</v>
      </c>
      <c r="AW236">
        <v>5</v>
      </c>
      <c r="BB236">
        <v>1</v>
      </c>
      <c r="BC236">
        <v>7</v>
      </c>
      <c r="BD236">
        <v>2</v>
      </c>
      <c r="BE236" s="3">
        <v>44286</v>
      </c>
      <c r="BF236" s="16" t="str">
        <f>VLOOKUP(C236,'Cta Contable'!A:E,5,FALSE)</f>
        <v>A</v>
      </c>
      <c r="BG236" s="16" t="str">
        <f>VLOOKUP(C236,'Cta Contable'!A:D,4,FALSE)</f>
        <v>Consumo</v>
      </c>
      <c r="BH236" t="str">
        <f>VLOOKUP(Q236,Lista!A:B,2,TRUE)</f>
        <v>1- 2.500.000</v>
      </c>
      <c r="BI236" s="16" t="str">
        <f t="shared" si="8"/>
        <v>Al día</v>
      </c>
      <c r="BJ236" t="str">
        <f t="shared" si="7"/>
        <v>-</v>
      </c>
    </row>
    <row r="237" spans="1:62" x14ac:dyDescent="0.25">
      <c r="A237" t="s">
        <v>56</v>
      </c>
      <c r="B237" t="s">
        <v>171</v>
      </c>
      <c r="C237" s="17">
        <v>144205</v>
      </c>
      <c r="D237">
        <v>4</v>
      </c>
      <c r="E237">
        <v>18468</v>
      </c>
      <c r="F237" s="23">
        <v>44013</v>
      </c>
      <c r="G237" s="23">
        <v>44296</v>
      </c>
      <c r="H237">
        <v>0</v>
      </c>
      <c r="I237">
        <v>1</v>
      </c>
      <c r="J237">
        <v>8</v>
      </c>
      <c r="K237">
        <v>30</v>
      </c>
      <c r="L237">
        <v>2</v>
      </c>
      <c r="M237" s="25">
        <v>23.432207999999999</v>
      </c>
      <c r="N237" s="25">
        <v>26.12</v>
      </c>
      <c r="O237" s="27">
        <v>1492380</v>
      </c>
      <c r="P237" s="27">
        <v>182462</v>
      </c>
      <c r="Q237" s="27">
        <v>175790</v>
      </c>
      <c r="R237" s="27">
        <v>798</v>
      </c>
      <c r="S237">
        <v>0</v>
      </c>
      <c r="T237">
        <v>0</v>
      </c>
      <c r="V237" s="27">
        <v>0</v>
      </c>
      <c r="W237" s="27">
        <v>0</v>
      </c>
      <c r="X237" s="27">
        <v>0</v>
      </c>
      <c r="AA237" s="23">
        <v>44278</v>
      </c>
      <c r="AB237">
        <v>1</v>
      </c>
      <c r="AC237" t="s">
        <v>57</v>
      </c>
      <c r="AD237">
        <v>1</v>
      </c>
      <c r="AE237">
        <v>30</v>
      </c>
      <c r="AF237" s="27">
        <v>0</v>
      </c>
      <c r="AM237">
        <v>1</v>
      </c>
      <c r="AN237">
        <v>1</v>
      </c>
      <c r="AQ237" s="27">
        <v>1334000</v>
      </c>
      <c r="AR237" t="s">
        <v>58</v>
      </c>
      <c r="AS237">
        <v>0</v>
      </c>
      <c r="AT237">
        <v>0</v>
      </c>
      <c r="AW237">
        <v>1</v>
      </c>
      <c r="AX237">
        <v>2</v>
      </c>
      <c r="AY237">
        <v>44013</v>
      </c>
      <c r="AZ237" t="s">
        <v>59</v>
      </c>
      <c r="BB237">
        <v>1</v>
      </c>
      <c r="BC237">
        <v>7</v>
      </c>
      <c r="BD237">
        <v>2</v>
      </c>
      <c r="BE237" s="3">
        <v>44286</v>
      </c>
      <c r="BF237" s="16" t="str">
        <f>VLOOKUP(C237,'Cta Contable'!A:E,5,FALSE)</f>
        <v>A</v>
      </c>
      <c r="BG237" s="16" t="str">
        <f>VLOOKUP(C237,'Cta Contable'!A:D,4,FALSE)</f>
        <v>Consumo</v>
      </c>
      <c r="BH237" t="str">
        <f>VLOOKUP(Q237,Lista!A:B,2,TRUE)</f>
        <v>1- 2.500.000</v>
      </c>
      <c r="BI237" s="16" t="str">
        <f t="shared" si="8"/>
        <v>Al día</v>
      </c>
      <c r="BJ237" t="str">
        <f t="shared" si="7"/>
        <v>-</v>
      </c>
    </row>
    <row r="238" spans="1:62" x14ac:dyDescent="0.25">
      <c r="A238" t="s">
        <v>56</v>
      </c>
      <c r="B238" t="s">
        <v>171</v>
      </c>
      <c r="C238" s="17">
        <v>144205</v>
      </c>
      <c r="D238">
        <v>4</v>
      </c>
      <c r="E238">
        <v>18887</v>
      </c>
      <c r="F238" s="23">
        <v>43644</v>
      </c>
      <c r="G238" s="23">
        <v>44696</v>
      </c>
      <c r="H238">
        <v>0</v>
      </c>
      <c r="I238">
        <v>1</v>
      </c>
      <c r="J238">
        <v>20</v>
      </c>
      <c r="K238">
        <v>30</v>
      </c>
      <c r="L238">
        <v>2</v>
      </c>
      <c r="M238" s="25">
        <v>20.99</v>
      </c>
      <c r="N238" s="25">
        <v>23.131829</v>
      </c>
      <c r="O238" s="27">
        <v>8300000</v>
      </c>
      <c r="P238" s="27">
        <v>325929</v>
      </c>
      <c r="Q238" s="27">
        <v>3803809</v>
      </c>
      <c r="R238" s="27">
        <v>31052</v>
      </c>
      <c r="S238">
        <v>0</v>
      </c>
      <c r="T238">
        <v>0</v>
      </c>
      <c r="V238" s="27">
        <v>0</v>
      </c>
      <c r="W238" s="27">
        <v>0</v>
      </c>
      <c r="X238" s="27">
        <v>0</v>
      </c>
      <c r="AA238" s="23">
        <v>44271</v>
      </c>
      <c r="AB238">
        <v>1</v>
      </c>
      <c r="AC238" t="s">
        <v>57</v>
      </c>
      <c r="AD238">
        <v>1</v>
      </c>
      <c r="AE238">
        <v>30</v>
      </c>
      <c r="AF238" s="27">
        <v>0</v>
      </c>
      <c r="AM238">
        <v>1</v>
      </c>
      <c r="AN238">
        <v>1</v>
      </c>
      <c r="AQ238" s="27">
        <v>1535000</v>
      </c>
      <c r="AR238" t="s">
        <v>58</v>
      </c>
      <c r="AS238">
        <v>0</v>
      </c>
      <c r="AT238">
        <v>0</v>
      </c>
      <c r="AW238">
        <v>5</v>
      </c>
      <c r="BB238">
        <v>1</v>
      </c>
      <c r="BC238">
        <v>7</v>
      </c>
      <c r="BD238">
        <v>2</v>
      </c>
      <c r="BE238" s="3">
        <v>44286</v>
      </c>
      <c r="BF238" s="16" t="str">
        <f>VLOOKUP(C238,'Cta Contable'!A:E,5,FALSE)</f>
        <v>A</v>
      </c>
      <c r="BG238" s="16" t="str">
        <f>VLOOKUP(C238,'Cta Contable'!A:D,4,FALSE)</f>
        <v>Consumo</v>
      </c>
      <c r="BH238" t="str">
        <f>VLOOKUP(Q238,Lista!A:B,2,TRUE)</f>
        <v>2.500.001 - 5.000.000</v>
      </c>
      <c r="BI238" s="16" t="str">
        <f t="shared" si="8"/>
        <v>Al día</v>
      </c>
      <c r="BJ238" t="str">
        <f t="shared" si="7"/>
        <v>-</v>
      </c>
    </row>
    <row r="239" spans="1:62" x14ac:dyDescent="0.25">
      <c r="A239" t="s">
        <v>56</v>
      </c>
      <c r="B239" t="s">
        <v>171</v>
      </c>
      <c r="C239" s="17">
        <v>144205</v>
      </c>
      <c r="D239">
        <v>4</v>
      </c>
      <c r="E239">
        <v>19788</v>
      </c>
      <c r="F239" s="23">
        <v>43851</v>
      </c>
      <c r="G239" s="23">
        <v>45275</v>
      </c>
      <c r="H239">
        <v>0</v>
      </c>
      <c r="I239">
        <v>1</v>
      </c>
      <c r="J239">
        <v>13</v>
      </c>
      <c r="K239">
        <v>30</v>
      </c>
      <c r="L239">
        <v>2</v>
      </c>
      <c r="M239" s="25">
        <v>20.98</v>
      </c>
      <c r="N239" s="25">
        <v>23.119727999999999</v>
      </c>
      <c r="O239" s="27">
        <v>27000000</v>
      </c>
      <c r="P239" s="27">
        <v>859134</v>
      </c>
      <c r="Q239" s="27">
        <v>21373212</v>
      </c>
      <c r="R239" s="27">
        <v>174384</v>
      </c>
      <c r="S239">
        <v>0</v>
      </c>
      <c r="T239">
        <v>0</v>
      </c>
      <c r="V239" s="27">
        <v>0</v>
      </c>
      <c r="W239" s="27">
        <v>0</v>
      </c>
      <c r="X239" s="27">
        <v>0</v>
      </c>
      <c r="AA239" s="23">
        <v>44271</v>
      </c>
      <c r="AB239">
        <v>1</v>
      </c>
      <c r="AC239" t="s">
        <v>57</v>
      </c>
      <c r="AD239">
        <v>1</v>
      </c>
      <c r="AE239">
        <v>30</v>
      </c>
      <c r="AF239" s="27">
        <v>0</v>
      </c>
      <c r="AM239">
        <v>1</v>
      </c>
      <c r="AN239">
        <v>1</v>
      </c>
      <c r="AQ239" s="27">
        <v>3330815</v>
      </c>
      <c r="AR239" t="s">
        <v>58</v>
      </c>
      <c r="AS239">
        <v>0</v>
      </c>
      <c r="AT239">
        <v>0</v>
      </c>
      <c r="AW239">
        <v>5</v>
      </c>
      <c r="BB239">
        <v>1</v>
      </c>
      <c r="BC239">
        <v>7</v>
      </c>
      <c r="BD239">
        <v>2</v>
      </c>
      <c r="BE239" s="3">
        <v>44286</v>
      </c>
      <c r="BF239" s="16" t="str">
        <f>VLOOKUP(C239,'Cta Contable'!A:E,5,FALSE)</f>
        <v>A</v>
      </c>
      <c r="BG239" s="16" t="str">
        <f>VLOOKUP(C239,'Cta Contable'!A:D,4,FALSE)</f>
        <v>Consumo</v>
      </c>
      <c r="BH239" t="str">
        <f>VLOOKUP(Q239,Lista!A:B,2,TRUE)</f>
        <v>20.000.001 - 63.000.000</v>
      </c>
      <c r="BI239" s="16" t="str">
        <f t="shared" si="8"/>
        <v>Al día</v>
      </c>
      <c r="BJ239" t="str">
        <f t="shared" si="7"/>
        <v>-</v>
      </c>
    </row>
    <row r="240" spans="1:62" x14ac:dyDescent="0.25">
      <c r="A240" t="s">
        <v>56</v>
      </c>
      <c r="B240" t="s">
        <v>171</v>
      </c>
      <c r="C240" s="17">
        <v>144205</v>
      </c>
      <c r="D240">
        <v>4</v>
      </c>
      <c r="E240">
        <v>18155</v>
      </c>
      <c r="F240" s="23">
        <v>43496</v>
      </c>
      <c r="G240" s="23">
        <v>45021</v>
      </c>
      <c r="H240">
        <v>0</v>
      </c>
      <c r="I240">
        <v>1</v>
      </c>
      <c r="J240">
        <v>26</v>
      </c>
      <c r="K240">
        <v>30</v>
      </c>
      <c r="L240">
        <v>2</v>
      </c>
      <c r="M240" s="25">
        <v>21.05</v>
      </c>
      <c r="N240" s="25">
        <v>23.204457999999999</v>
      </c>
      <c r="O240" s="27">
        <v>23000000</v>
      </c>
      <c r="P240" s="27">
        <v>694623</v>
      </c>
      <c r="Q240" s="27">
        <v>13272156</v>
      </c>
      <c r="R240" s="27">
        <v>0</v>
      </c>
      <c r="S240">
        <v>0</v>
      </c>
      <c r="T240">
        <v>0</v>
      </c>
      <c r="V240" s="27">
        <v>0</v>
      </c>
      <c r="W240" s="27">
        <v>0</v>
      </c>
      <c r="X240" s="27">
        <v>0</v>
      </c>
      <c r="AA240" s="23">
        <v>44286</v>
      </c>
      <c r="AB240">
        <v>1</v>
      </c>
      <c r="AC240" t="s">
        <v>57</v>
      </c>
      <c r="AD240">
        <v>1</v>
      </c>
      <c r="AE240">
        <v>30</v>
      </c>
      <c r="AF240" s="27">
        <v>0</v>
      </c>
      <c r="AM240">
        <v>1</v>
      </c>
      <c r="AN240">
        <v>1</v>
      </c>
      <c r="AQ240" s="27">
        <v>1798000</v>
      </c>
      <c r="AR240" t="s">
        <v>58</v>
      </c>
      <c r="AS240">
        <v>0</v>
      </c>
      <c r="AT240">
        <v>0</v>
      </c>
      <c r="AW240">
        <v>5</v>
      </c>
      <c r="BB240">
        <v>1</v>
      </c>
      <c r="BC240">
        <v>7</v>
      </c>
      <c r="BD240">
        <v>2</v>
      </c>
      <c r="BE240" s="3">
        <v>44286</v>
      </c>
      <c r="BF240" s="16" t="str">
        <f>VLOOKUP(C240,'Cta Contable'!A:E,5,FALSE)</f>
        <v>A</v>
      </c>
      <c r="BG240" s="16" t="str">
        <f>VLOOKUP(C240,'Cta Contable'!A:D,4,FALSE)</f>
        <v>Consumo</v>
      </c>
      <c r="BH240" t="str">
        <f>VLOOKUP(Q240,Lista!A:B,2,TRUE)</f>
        <v>10.000.001 - 15.000.000</v>
      </c>
      <c r="BI240" s="16" t="str">
        <f t="shared" si="8"/>
        <v>Al día</v>
      </c>
      <c r="BJ240" t="str">
        <f t="shared" si="7"/>
        <v>-</v>
      </c>
    </row>
    <row r="241" spans="1:62" x14ac:dyDescent="0.25">
      <c r="A241" t="s">
        <v>56</v>
      </c>
      <c r="B241" t="s">
        <v>171</v>
      </c>
      <c r="C241" s="17">
        <v>144205</v>
      </c>
      <c r="D241">
        <v>4</v>
      </c>
      <c r="E241">
        <v>20697</v>
      </c>
      <c r="F241" s="23">
        <v>44113</v>
      </c>
      <c r="G241" s="23">
        <v>44499</v>
      </c>
      <c r="H241">
        <v>0</v>
      </c>
      <c r="I241">
        <v>1</v>
      </c>
      <c r="J241">
        <v>5</v>
      </c>
      <c r="K241">
        <v>30</v>
      </c>
      <c r="L241">
        <v>2</v>
      </c>
      <c r="M241" s="25">
        <v>11.42</v>
      </c>
      <c r="N241" s="25">
        <v>12.037115999999999</v>
      </c>
      <c r="O241" s="27">
        <v>1390000</v>
      </c>
      <c r="P241" s="27">
        <v>123123</v>
      </c>
      <c r="Q241" s="27">
        <v>828720</v>
      </c>
      <c r="R241" s="27">
        <v>0</v>
      </c>
      <c r="S241">
        <v>0</v>
      </c>
      <c r="T241">
        <v>0</v>
      </c>
      <c r="V241" s="27">
        <v>0</v>
      </c>
      <c r="W241" s="27">
        <v>0</v>
      </c>
      <c r="X241" s="27">
        <v>0</v>
      </c>
      <c r="AA241" s="23">
        <v>44285</v>
      </c>
      <c r="AB241">
        <v>1</v>
      </c>
      <c r="AC241" t="s">
        <v>57</v>
      </c>
      <c r="AD241">
        <v>1</v>
      </c>
      <c r="AE241">
        <v>30</v>
      </c>
      <c r="AF241" s="27">
        <v>0</v>
      </c>
      <c r="AM241">
        <v>1</v>
      </c>
      <c r="AN241">
        <v>1</v>
      </c>
      <c r="AQ241" s="27">
        <v>1605000</v>
      </c>
      <c r="AR241" t="s">
        <v>58</v>
      </c>
      <c r="AS241">
        <v>0</v>
      </c>
      <c r="AT241">
        <v>0</v>
      </c>
      <c r="AW241">
        <v>5</v>
      </c>
      <c r="BB241">
        <v>1</v>
      </c>
      <c r="BC241">
        <v>7</v>
      </c>
      <c r="BD241">
        <v>2</v>
      </c>
      <c r="BE241" s="3">
        <v>44286</v>
      </c>
      <c r="BF241" s="16" t="str">
        <f>VLOOKUP(C241,'Cta Contable'!A:E,5,FALSE)</f>
        <v>A</v>
      </c>
      <c r="BG241" s="16" t="str">
        <f>VLOOKUP(C241,'Cta Contable'!A:D,4,FALSE)</f>
        <v>Consumo</v>
      </c>
      <c r="BH241" t="str">
        <f>VLOOKUP(Q241,Lista!A:B,2,TRUE)</f>
        <v>1- 2.500.000</v>
      </c>
      <c r="BI241" s="16" t="str">
        <f t="shared" si="8"/>
        <v>Al día</v>
      </c>
      <c r="BJ241" t="str">
        <f t="shared" si="7"/>
        <v>-</v>
      </c>
    </row>
    <row r="242" spans="1:62" x14ac:dyDescent="0.25">
      <c r="A242" t="s">
        <v>56</v>
      </c>
      <c r="B242" t="s">
        <v>171</v>
      </c>
      <c r="C242" s="17">
        <v>144205</v>
      </c>
      <c r="D242">
        <v>4</v>
      </c>
      <c r="E242">
        <v>19342</v>
      </c>
      <c r="F242" s="23">
        <v>44013</v>
      </c>
      <c r="G242" s="23">
        <v>45519</v>
      </c>
      <c r="H242">
        <v>15</v>
      </c>
      <c r="I242">
        <v>1</v>
      </c>
      <c r="J242">
        <v>7</v>
      </c>
      <c r="K242">
        <v>30</v>
      </c>
      <c r="L242">
        <v>2</v>
      </c>
      <c r="M242" s="25">
        <v>20.94</v>
      </c>
      <c r="N242" s="25">
        <v>23.071335999999999</v>
      </c>
      <c r="O242" s="27">
        <v>28151627</v>
      </c>
      <c r="P242" s="27">
        <v>859437</v>
      </c>
      <c r="Q242" s="27">
        <v>25435373</v>
      </c>
      <c r="R242" s="27">
        <v>578543</v>
      </c>
      <c r="S242">
        <v>0</v>
      </c>
      <c r="T242">
        <v>0</v>
      </c>
      <c r="V242" s="27">
        <v>0</v>
      </c>
      <c r="W242" s="27">
        <v>0</v>
      </c>
      <c r="X242" s="27">
        <v>0</v>
      </c>
      <c r="AA242" s="23">
        <v>44286</v>
      </c>
      <c r="AB242">
        <v>1</v>
      </c>
      <c r="AC242" t="s">
        <v>57</v>
      </c>
      <c r="AD242">
        <v>1</v>
      </c>
      <c r="AE242">
        <v>30</v>
      </c>
      <c r="AF242" s="27">
        <v>415592</v>
      </c>
      <c r="AM242">
        <v>1</v>
      </c>
      <c r="AN242">
        <v>1</v>
      </c>
      <c r="AQ242" s="27">
        <v>2467500</v>
      </c>
      <c r="AR242" t="s">
        <v>58</v>
      </c>
      <c r="AS242">
        <v>0</v>
      </c>
      <c r="AT242">
        <v>0</v>
      </c>
      <c r="AW242">
        <v>1</v>
      </c>
      <c r="AX242">
        <v>2</v>
      </c>
      <c r="AY242">
        <v>44013</v>
      </c>
      <c r="AZ242" t="s">
        <v>59</v>
      </c>
      <c r="BB242">
        <v>1</v>
      </c>
      <c r="BC242">
        <v>7</v>
      </c>
      <c r="BD242">
        <v>2</v>
      </c>
      <c r="BE242" s="3">
        <v>44286</v>
      </c>
      <c r="BF242" s="16" t="str">
        <f>VLOOKUP(C242,'Cta Contable'!A:E,5,FALSE)</f>
        <v>A</v>
      </c>
      <c r="BG242" s="16" t="str">
        <f>VLOOKUP(C242,'Cta Contable'!A:D,4,FALSE)</f>
        <v>Consumo</v>
      </c>
      <c r="BH242" t="str">
        <f>VLOOKUP(Q242,Lista!A:B,2,TRUE)</f>
        <v>20.000.001 - 63.000.000</v>
      </c>
      <c r="BI242" s="16" t="str">
        <f t="shared" si="8"/>
        <v>Al día</v>
      </c>
      <c r="BJ242" t="str">
        <f t="shared" si="7"/>
        <v>-</v>
      </c>
    </row>
    <row r="243" spans="1:62" x14ac:dyDescent="0.25">
      <c r="A243" t="s">
        <v>56</v>
      </c>
      <c r="B243" t="s">
        <v>171</v>
      </c>
      <c r="C243" s="17">
        <v>144205</v>
      </c>
      <c r="D243">
        <v>4</v>
      </c>
      <c r="E243">
        <v>17537</v>
      </c>
      <c r="F243" s="23">
        <v>44013</v>
      </c>
      <c r="G243" s="23">
        <v>44990</v>
      </c>
      <c r="H243">
        <v>0</v>
      </c>
      <c r="I243">
        <v>1</v>
      </c>
      <c r="J243">
        <v>8</v>
      </c>
      <c r="K243">
        <v>30</v>
      </c>
      <c r="L243">
        <v>2</v>
      </c>
      <c r="M243" s="25">
        <v>20.03</v>
      </c>
      <c r="N243" s="25">
        <v>21.975095</v>
      </c>
      <c r="O243" s="27">
        <v>8849354</v>
      </c>
      <c r="P243" s="27">
        <v>359189</v>
      </c>
      <c r="Q243" s="27">
        <v>7037741</v>
      </c>
      <c r="R243" s="27">
        <v>113564</v>
      </c>
      <c r="S243">
        <v>0</v>
      </c>
      <c r="T243">
        <v>0</v>
      </c>
      <c r="V243" s="27">
        <v>0</v>
      </c>
      <c r="W243" s="27">
        <v>0</v>
      </c>
      <c r="X243" s="27">
        <v>0</v>
      </c>
      <c r="AA243" s="23">
        <v>44256</v>
      </c>
      <c r="AB243">
        <v>1</v>
      </c>
      <c r="AC243" t="s">
        <v>57</v>
      </c>
      <c r="AD243">
        <v>1</v>
      </c>
      <c r="AE243">
        <v>30</v>
      </c>
      <c r="AF243" s="27">
        <v>0</v>
      </c>
      <c r="AM243">
        <v>1</v>
      </c>
      <c r="AN243">
        <v>1</v>
      </c>
      <c r="AQ243" s="27">
        <v>2393500</v>
      </c>
      <c r="AR243" t="s">
        <v>58</v>
      </c>
      <c r="AS243">
        <v>0</v>
      </c>
      <c r="AT243">
        <v>0</v>
      </c>
      <c r="AW243">
        <v>1</v>
      </c>
      <c r="AX243">
        <v>2</v>
      </c>
      <c r="AY243">
        <v>44013</v>
      </c>
      <c r="AZ243" t="s">
        <v>59</v>
      </c>
      <c r="BB243">
        <v>1</v>
      </c>
      <c r="BC243">
        <v>7</v>
      </c>
      <c r="BD243">
        <v>2</v>
      </c>
      <c r="BE243" s="3">
        <v>44286</v>
      </c>
      <c r="BF243" s="16" t="str">
        <f>VLOOKUP(C243,'Cta Contable'!A:E,5,FALSE)</f>
        <v>A</v>
      </c>
      <c r="BG243" s="16" t="str">
        <f>VLOOKUP(C243,'Cta Contable'!A:D,4,FALSE)</f>
        <v>Consumo</v>
      </c>
      <c r="BH243" t="str">
        <f>VLOOKUP(Q243,Lista!A:B,2,TRUE)</f>
        <v>5.000.001 - 10.000.000</v>
      </c>
      <c r="BI243" s="16" t="str">
        <f t="shared" si="8"/>
        <v>Al día</v>
      </c>
      <c r="BJ243" t="str">
        <f t="shared" si="7"/>
        <v>-</v>
      </c>
    </row>
    <row r="244" spans="1:62" x14ac:dyDescent="0.25">
      <c r="A244" t="s">
        <v>56</v>
      </c>
      <c r="B244" t="s">
        <v>171</v>
      </c>
      <c r="C244" s="17">
        <v>144205</v>
      </c>
      <c r="D244">
        <v>4</v>
      </c>
      <c r="E244">
        <v>19357</v>
      </c>
      <c r="F244" s="23">
        <v>44013</v>
      </c>
      <c r="G244" s="23">
        <v>44819</v>
      </c>
      <c r="H244">
        <v>0</v>
      </c>
      <c r="I244">
        <v>1</v>
      </c>
      <c r="J244">
        <v>8</v>
      </c>
      <c r="K244">
        <v>30</v>
      </c>
      <c r="L244">
        <v>2</v>
      </c>
      <c r="M244" s="25">
        <v>20.94</v>
      </c>
      <c r="N244" s="25">
        <v>23.071335999999999</v>
      </c>
      <c r="O244" s="27">
        <v>8726845</v>
      </c>
      <c r="P244" s="27">
        <v>420398</v>
      </c>
      <c r="Q244" s="27">
        <v>6446254</v>
      </c>
      <c r="R244" s="27">
        <v>51004</v>
      </c>
      <c r="S244">
        <v>0</v>
      </c>
      <c r="T244">
        <v>0</v>
      </c>
      <c r="V244" s="27">
        <v>0</v>
      </c>
      <c r="W244" s="27">
        <v>0</v>
      </c>
      <c r="X244" s="27">
        <v>0</v>
      </c>
      <c r="AA244" s="23">
        <v>44285</v>
      </c>
      <c r="AB244">
        <v>1</v>
      </c>
      <c r="AC244" t="s">
        <v>57</v>
      </c>
      <c r="AD244">
        <v>1</v>
      </c>
      <c r="AE244">
        <v>30</v>
      </c>
      <c r="AF244" s="27">
        <v>0</v>
      </c>
      <c r="AM244">
        <v>1</v>
      </c>
      <c r="AN244">
        <v>1</v>
      </c>
      <c r="AQ244" s="27">
        <v>671540</v>
      </c>
      <c r="AR244" t="s">
        <v>58</v>
      </c>
      <c r="AS244">
        <v>0</v>
      </c>
      <c r="AT244">
        <v>0</v>
      </c>
      <c r="AW244">
        <v>1</v>
      </c>
      <c r="AX244">
        <v>2</v>
      </c>
      <c r="AY244">
        <v>44013</v>
      </c>
      <c r="AZ244" t="s">
        <v>59</v>
      </c>
      <c r="BB244">
        <v>1</v>
      </c>
      <c r="BC244">
        <v>7</v>
      </c>
      <c r="BD244">
        <v>2</v>
      </c>
      <c r="BE244" s="3">
        <v>44286</v>
      </c>
      <c r="BF244" s="16" t="str">
        <f>VLOOKUP(C244,'Cta Contable'!A:E,5,FALSE)</f>
        <v>A</v>
      </c>
      <c r="BG244" s="16" t="str">
        <f>VLOOKUP(C244,'Cta Contable'!A:D,4,FALSE)</f>
        <v>Consumo</v>
      </c>
      <c r="BH244" t="str">
        <f>VLOOKUP(Q244,Lista!A:B,2,TRUE)</f>
        <v>5.000.001 - 10.000.000</v>
      </c>
      <c r="BI244" s="16" t="str">
        <f t="shared" si="8"/>
        <v>Al día</v>
      </c>
      <c r="BJ244" t="str">
        <f t="shared" si="7"/>
        <v>-</v>
      </c>
    </row>
    <row r="245" spans="1:62" x14ac:dyDescent="0.25">
      <c r="A245" t="s">
        <v>56</v>
      </c>
      <c r="B245" t="s">
        <v>171</v>
      </c>
      <c r="C245" s="17">
        <v>144205</v>
      </c>
      <c r="D245">
        <v>4</v>
      </c>
      <c r="E245">
        <v>21355</v>
      </c>
      <c r="F245" s="23">
        <v>44252</v>
      </c>
      <c r="G245" s="23">
        <v>44558</v>
      </c>
      <c r="H245">
        <v>0</v>
      </c>
      <c r="I245">
        <v>1</v>
      </c>
      <c r="J245">
        <v>1</v>
      </c>
      <c r="K245">
        <v>30</v>
      </c>
      <c r="L245">
        <v>2</v>
      </c>
      <c r="M245" s="25">
        <v>11.420004</v>
      </c>
      <c r="N245" s="25">
        <v>12.03712</v>
      </c>
      <c r="O245" s="27">
        <v>665000</v>
      </c>
      <c r="P245" s="27">
        <v>70030</v>
      </c>
      <c r="Q245" s="27">
        <v>599565</v>
      </c>
      <c r="R245" s="27">
        <v>0</v>
      </c>
      <c r="S245">
        <v>0</v>
      </c>
      <c r="T245">
        <v>0</v>
      </c>
      <c r="V245" s="27">
        <v>0</v>
      </c>
      <c r="W245" s="27">
        <v>0</v>
      </c>
      <c r="X245" s="27">
        <v>0</v>
      </c>
      <c r="AA245" s="23">
        <v>44285</v>
      </c>
      <c r="AB245">
        <v>1</v>
      </c>
      <c r="AC245" t="s">
        <v>57</v>
      </c>
      <c r="AD245">
        <v>1</v>
      </c>
      <c r="AE245">
        <v>30</v>
      </c>
      <c r="AF245" s="27">
        <v>0</v>
      </c>
      <c r="AM245">
        <v>1</v>
      </c>
      <c r="AN245">
        <v>1</v>
      </c>
      <c r="AQ245" s="27">
        <v>62460</v>
      </c>
      <c r="AR245" t="s">
        <v>58</v>
      </c>
      <c r="AS245">
        <v>0</v>
      </c>
      <c r="AT245">
        <v>0</v>
      </c>
      <c r="AW245">
        <v>5</v>
      </c>
      <c r="BB245">
        <v>1</v>
      </c>
      <c r="BC245">
        <v>7</v>
      </c>
      <c r="BD245">
        <v>2</v>
      </c>
      <c r="BE245" s="3">
        <v>44286</v>
      </c>
      <c r="BF245" s="16" t="str">
        <f>VLOOKUP(C245,'Cta Contable'!A:E,5,FALSE)</f>
        <v>A</v>
      </c>
      <c r="BG245" s="16" t="str">
        <f>VLOOKUP(C245,'Cta Contable'!A:D,4,FALSE)</f>
        <v>Consumo</v>
      </c>
      <c r="BH245" t="str">
        <f>VLOOKUP(Q245,Lista!A:B,2,TRUE)</f>
        <v>1- 2.500.000</v>
      </c>
      <c r="BI245" s="16" t="str">
        <f t="shared" si="8"/>
        <v>Al día</v>
      </c>
      <c r="BJ245" t="str">
        <f t="shared" si="7"/>
        <v>-</v>
      </c>
    </row>
    <row r="246" spans="1:62" x14ac:dyDescent="0.25">
      <c r="A246" t="s">
        <v>56</v>
      </c>
      <c r="B246" t="s">
        <v>171</v>
      </c>
      <c r="C246" s="17">
        <v>144205</v>
      </c>
      <c r="D246">
        <v>4</v>
      </c>
      <c r="E246">
        <v>20925</v>
      </c>
      <c r="F246" s="23">
        <v>44152</v>
      </c>
      <c r="G246" s="23">
        <v>45381</v>
      </c>
      <c r="H246">
        <v>0</v>
      </c>
      <c r="I246">
        <v>1</v>
      </c>
      <c r="J246">
        <v>4</v>
      </c>
      <c r="K246">
        <v>30</v>
      </c>
      <c r="L246">
        <v>2</v>
      </c>
      <c r="M246" s="25">
        <v>19.32</v>
      </c>
      <c r="N246" s="25">
        <v>21.126010999999998</v>
      </c>
      <c r="O246" s="27">
        <v>5000000</v>
      </c>
      <c r="P246" s="27">
        <v>170510</v>
      </c>
      <c r="Q246" s="27">
        <v>4591391</v>
      </c>
      <c r="R246" s="27">
        <v>68992</v>
      </c>
      <c r="S246">
        <v>0</v>
      </c>
      <c r="T246">
        <v>0</v>
      </c>
      <c r="V246" s="27">
        <v>0</v>
      </c>
      <c r="W246" s="27">
        <v>0</v>
      </c>
      <c r="X246" s="27">
        <v>0</v>
      </c>
      <c r="AA246" s="23">
        <v>44257</v>
      </c>
      <c r="AB246">
        <v>1</v>
      </c>
      <c r="AC246" t="s">
        <v>57</v>
      </c>
      <c r="AD246">
        <v>1</v>
      </c>
      <c r="AE246">
        <v>30</v>
      </c>
      <c r="AF246" s="27">
        <v>0</v>
      </c>
      <c r="AM246">
        <v>1</v>
      </c>
      <c r="AN246">
        <v>1</v>
      </c>
      <c r="AQ246" s="27">
        <v>881086</v>
      </c>
      <c r="AR246" t="s">
        <v>58</v>
      </c>
      <c r="AS246">
        <v>0</v>
      </c>
      <c r="AT246">
        <v>0</v>
      </c>
      <c r="AW246">
        <v>5</v>
      </c>
      <c r="BB246">
        <v>1</v>
      </c>
      <c r="BC246">
        <v>7</v>
      </c>
      <c r="BD246">
        <v>2</v>
      </c>
      <c r="BE246" s="3">
        <v>44286</v>
      </c>
      <c r="BF246" s="16" t="str">
        <f>VLOOKUP(C246,'Cta Contable'!A:E,5,FALSE)</f>
        <v>A</v>
      </c>
      <c r="BG246" s="16" t="str">
        <f>VLOOKUP(C246,'Cta Contable'!A:D,4,FALSE)</f>
        <v>Consumo</v>
      </c>
      <c r="BH246" t="str">
        <f>VLOOKUP(Q246,Lista!A:B,2,TRUE)</f>
        <v>2.500.001 - 5.000.000</v>
      </c>
      <c r="BI246" s="16" t="str">
        <f t="shared" si="8"/>
        <v>Al día</v>
      </c>
      <c r="BJ246" t="str">
        <f t="shared" si="7"/>
        <v>-</v>
      </c>
    </row>
    <row r="247" spans="1:62" x14ac:dyDescent="0.25">
      <c r="A247" t="s">
        <v>56</v>
      </c>
      <c r="B247" t="s">
        <v>171</v>
      </c>
      <c r="C247" s="17">
        <v>144205</v>
      </c>
      <c r="D247">
        <v>4</v>
      </c>
      <c r="E247">
        <v>550003160</v>
      </c>
      <c r="F247" s="23">
        <v>44218</v>
      </c>
      <c r="G247" s="23">
        <v>44961</v>
      </c>
      <c r="H247">
        <v>0</v>
      </c>
      <c r="I247">
        <v>1</v>
      </c>
      <c r="J247">
        <v>4</v>
      </c>
      <c r="K247">
        <v>30</v>
      </c>
      <c r="L247">
        <v>2</v>
      </c>
      <c r="M247" s="25">
        <v>23.02</v>
      </c>
      <c r="N247" s="25">
        <v>25.611024</v>
      </c>
      <c r="O247" s="27">
        <v>5000000</v>
      </c>
      <c r="P247" s="27">
        <v>261916</v>
      </c>
      <c r="Q247" s="27">
        <v>4303888</v>
      </c>
      <c r="R247" s="27">
        <v>77056</v>
      </c>
      <c r="S247">
        <v>0</v>
      </c>
      <c r="T247">
        <v>0</v>
      </c>
      <c r="V247" s="27">
        <v>0</v>
      </c>
      <c r="W247" s="27">
        <v>0</v>
      </c>
      <c r="X247" s="27">
        <v>0</v>
      </c>
      <c r="AA247" s="23">
        <v>44257</v>
      </c>
      <c r="AB247">
        <v>1</v>
      </c>
      <c r="AC247" t="s">
        <v>57</v>
      </c>
      <c r="AD247">
        <v>1</v>
      </c>
      <c r="AE247">
        <v>30</v>
      </c>
      <c r="AF247" s="27">
        <v>0</v>
      </c>
      <c r="AM247">
        <v>1</v>
      </c>
      <c r="AN247">
        <v>1</v>
      </c>
      <c r="AQ247" s="27">
        <v>825914</v>
      </c>
      <c r="AR247" t="s">
        <v>58</v>
      </c>
      <c r="AS247">
        <v>0</v>
      </c>
      <c r="AT247">
        <v>0</v>
      </c>
      <c r="AW247">
        <v>5</v>
      </c>
      <c r="BB247">
        <v>2</v>
      </c>
      <c r="BC247">
        <v>7</v>
      </c>
      <c r="BD247">
        <v>2</v>
      </c>
      <c r="BE247" s="3">
        <v>44286</v>
      </c>
      <c r="BF247" s="16" t="str">
        <f>VLOOKUP(C247,'Cta Contable'!A:E,5,FALSE)</f>
        <v>A</v>
      </c>
      <c r="BG247" s="16" t="str">
        <f>VLOOKUP(C247,'Cta Contable'!A:D,4,FALSE)</f>
        <v>Consumo</v>
      </c>
      <c r="BH247" t="str">
        <f>VLOOKUP(Q247,Lista!A:B,2,TRUE)</f>
        <v>2.500.001 - 5.000.000</v>
      </c>
      <c r="BI247" s="16" t="str">
        <f t="shared" si="8"/>
        <v>Al día</v>
      </c>
      <c r="BJ247" t="str">
        <f t="shared" si="7"/>
        <v>-</v>
      </c>
    </row>
    <row r="248" spans="1:62" x14ac:dyDescent="0.25">
      <c r="A248" t="s">
        <v>56</v>
      </c>
      <c r="B248" t="s">
        <v>171</v>
      </c>
      <c r="C248" s="17">
        <v>144205</v>
      </c>
      <c r="D248">
        <v>4</v>
      </c>
      <c r="E248">
        <v>15993</v>
      </c>
      <c r="F248" s="23">
        <v>44013</v>
      </c>
      <c r="G248" s="23">
        <v>44316</v>
      </c>
      <c r="H248">
        <v>0</v>
      </c>
      <c r="I248">
        <v>1</v>
      </c>
      <c r="J248">
        <v>8</v>
      </c>
      <c r="K248">
        <v>30</v>
      </c>
      <c r="L248">
        <v>2</v>
      </c>
      <c r="M248" s="25">
        <v>23.300004000000001</v>
      </c>
      <c r="N248" s="25">
        <v>25.956555000000002</v>
      </c>
      <c r="O248" s="27">
        <v>4766266</v>
      </c>
      <c r="P248" s="27">
        <v>582317</v>
      </c>
      <c r="Q248" s="27">
        <v>571177</v>
      </c>
      <c r="R248" s="27">
        <v>370</v>
      </c>
      <c r="S248">
        <v>0</v>
      </c>
      <c r="T248">
        <v>0</v>
      </c>
      <c r="V248" s="27">
        <v>0</v>
      </c>
      <c r="W248" s="27">
        <v>0</v>
      </c>
      <c r="X248" s="27">
        <v>0</v>
      </c>
      <c r="AA248" s="23">
        <v>44284</v>
      </c>
      <c r="AB248">
        <v>1</v>
      </c>
      <c r="AC248" t="s">
        <v>57</v>
      </c>
      <c r="AD248">
        <v>1</v>
      </c>
      <c r="AE248">
        <v>30</v>
      </c>
      <c r="AF248" s="27">
        <v>0</v>
      </c>
      <c r="AM248">
        <v>1</v>
      </c>
      <c r="AN248">
        <v>1</v>
      </c>
      <c r="AQ248" s="27">
        <v>610000</v>
      </c>
      <c r="AR248" t="s">
        <v>58</v>
      </c>
      <c r="AS248">
        <v>0</v>
      </c>
      <c r="AT248">
        <v>0</v>
      </c>
      <c r="AW248">
        <v>1</v>
      </c>
      <c r="AX248">
        <v>2</v>
      </c>
      <c r="AY248">
        <v>44013</v>
      </c>
      <c r="AZ248" t="s">
        <v>59</v>
      </c>
      <c r="BB248">
        <v>1</v>
      </c>
      <c r="BC248">
        <v>7</v>
      </c>
      <c r="BD248">
        <v>2</v>
      </c>
      <c r="BE248" s="3">
        <v>44286</v>
      </c>
      <c r="BF248" s="16" t="str">
        <f>VLOOKUP(C248,'Cta Contable'!A:E,5,FALSE)</f>
        <v>A</v>
      </c>
      <c r="BG248" s="16" t="str">
        <f>VLOOKUP(C248,'Cta Contable'!A:D,4,FALSE)</f>
        <v>Consumo</v>
      </c>
      <c r="BH248" t="str">
        <f>VLOOKUP(Q248,Lista!A:B,2,TRUE)</f>
        <v>1- 2.500.000</v>
      </c>
      <c r="BI248" s="16" t="str">
        <f t="shared" si="8"/>
        <v>Al día</v>
      </c>
      <c r="BJ248" t="str">
        <f t="shared" si="7"/>
        <v>-</v>
      </c>
    </row>
    <row r="249" spans="1:62" x14ac:dyDescent="0.25">
      <c r="A249" t="s">
        <v>56</v>
      </c>
      <c r="B249" t="s">
        <v>171</v>
      </c>
      <c r="C249" s="17">
        <v>144205</v>
      </c>
      <c r="D249">
        <v>4</v>
      </c>
      <c r="E249">
        <v>18932</v>
      </c>
      <c r="F249" s="23">
        <v>43657</v>
      </c>
      <c r="G249" s="23">
        <v>44778</v>
      </c>
      <c r="H249">
        <v>0</v>
      </c>
      <c r="I249">
        <v>1</v>
      </c>
      <c r="J249">
        <v>19</v>
      </c>
      <c r="K249">
        <v>30</v>
      </c>
      <c r="L249">
        <v>2</v>
      </c>
      <c r="M249" s="25">
        <v>17.420000000000002</v>
      </c>
      <c r="N249" s="25">
        <v>18.880393000000002</v>
      </c>
      <c r="O249" s="27">
        <v>15000000</v>
      </c>
      <c r="P249" s="27">
        <v>537932</v>
      </c>
      <c r="Q249" s="27">
        <v>8025192</v>
      </c>
      <c r="R249" s="27">
        <v>112607</v>
      </c>
      <c r="S249">
        <v>0</v>
      </c>
      <c r="T249">
        <v>0</v>
      </c>
      <c r="V249" s="27">
        <v>0</v>
      </c>
      <c r="W249" s="27">
        <v>0</v>
      </c>
      <c r="X249" s="27">
        <v>0</v>
      </c>
      <c r="AA249" s="23">
        <v>44256</v>
      </c>
      <c r="AB249">
        <v>1</v>
      </c>
      <c r="AC249" t="s">
        <v>57</v>
      </c>
      <c r="AD249">
        <v>1</v>
      </c>
      <c r="AE249">
        <v>30</v>
      </c>
      <c r="AF249" s="27">
        <v>0</v>
      </c>
      <c r="AM249">
        <v>1</v>
      </c>
      <c r="AN249">
        <v>1</v>
      </c>
      <c r="AQ249" s="27">
        <v>961000</v>
      </c>
      <c r="AR249" t="s">
        <v>58</v>
      </c>
      <c r="AS249">
        <v>0</v>
      </c>
      <c r="AT249">
        <v>0</v>
      </c>
      <c r="AW249">
        <v>5</v>
      </c>
      <c r="BB249">
        <v>1</v>
      </c>
      <c r="BC249">
        <v>7</v>
      </c>
      <c r="BD249">
        <v>2</v>
      </c>
      <c r="BE249" s="3">
        <v>44286</v>
      </c>
      <c r="BF249" s="16" t="str">
        <f>VLOOKUP(C249,'Cta Contable'!A:E,5,FALSE)</f>
        <v>A</v>
      </c>
      <c r="BG249" s="16" t="str">
        <f>VLOOKUP(C249,'Cta Contable'!A:D,4,FALSE)</f>
        <v>Consumo</v>
      </c>
      <c r="BH249" t="str">
        <f>VLOOKUP(Q249,Lista!A:B,2,TRUE)</f>
        <v>5.000.001 - 10.000.000</v>
      </c>
      <c r="BI249" s="16" t="str">
        <f t="shared" si="8"/>
        <v>Al día</v>
      </c>
      <c r="BJ249" t="str">
        <f t="shared" si="7"/>
        <v>-</v>
      </c>
    </row>
    <row r="250" spans="1:62" x14ac:dyDescent="0.25">
      <c r="A250" t="s">
        <v>56</v>
      </c>
      <c r="B250" t="s">
        <v>171</v>
      </c>
      <c r="C250" s="17">
        <v>144205</v>
      </c>
      <c r="D250">
        <v>4</v>
      </c>
      <c r="E250">
        <v>20340</v>
      </c>
      <c r="F250" s="23">
        <v>44035</v>
      </c>
      <c r="G250" s="23">
        <v>44972</v>
      </c>
      <c r="H250">
        <v>0</v>
      </c>
      <c r="I250">
        <v>1</v>
      </c>
      <c r="J250">
        <v>7</v>
      </c>
      <c r="K250">
        <v>30</v>
      </c>
      <c r="L250">
        <v>2</v>
      </c>
      <c r="M250" s="25">
        <v>23.42</v>
      </c>
      <c r="N250" s="25">
        <v>26.104899</v>
      </c>
      <c r="O250" s="27">
        <v>5000000</v>
      </c>
      <c r="P250" s="27">
        <v>221769</v>
      </c>
      <c r="Q250" s="27">
        <v>4078115</v>
      </c>
      <c r="R250" s="27">
        <v>39028</v>
      </c>
      <c r="S250">
        <v>0</v>
      </c>
      <c r="T250">
        <v>0</v>
      </c>
      <c r="V250" s="27">
        <v>0</v>
      </c>
      <c r="W250" s="27">
        <v>0</v>
      </c>
      <c r="X250" s="27">
        <v>0</v>
      </c>
      <c r="AA250" s="23">
        <v>44279</v>
      </c>
      <c r="AB250">
        <v>1</v>
      </c>
      <c r="AC250" t="s">
        <v>57</v>
      </c>
      <c r="AD250">
        <v>1</v>
      </c>
      <c r="AE250">
        <v>30</v>
      </c>
      <c r="AF250" s="27">
        <v>0</v>
      </c>
      <c r="AM250">
        <v>1</v>
      </c>
      <c r="AN250">
        <v>1</v>
      </c>
      <c r="AQ250" s="27">
        <v>896000</v>
      </c>
      <c r="AR250" t="s">
        <v>58</v>
      </c>
      <c r="AS250">
        <v>0</v>
      </c>
      <c r="AT250">
        <v>0</v>
      </c>
      <c r="AW250">
        <v>5</v>
      </c>
      <c r="BB250">
        <v>1</v>
      </c>
      <c r="BC250">
        <v>7</v>
      </c>
      <c r="BD250">
        <v>2</v>
      </c>
      <c r="BE250" s="3">
        <v>44286</v>
      </c>
      <c r="BF250" s="16" t="str">
        <f>VLOOKUP(C250,'Cta Contable'!A:E,5,FALSE)</f>
        <v>A</v>
      </c>
      <c r="BG250" s="16" t="str">
        <f>VLOOKUP(C250,'Cta Contable'!A:D,4,FALSE)</f>
        <v>Consumo</v>
      </c>
      <c r="BH250" t="str">
        <f>VLOOKUP(Q250,Lista!A:B,2,TRUE)</f>
        <v>2.500.001 - 5.000.000</v>
      </c>
      <c r="BI250" s="16" t="str">
        <f t="shared" si="8"/>
        <v>Al día</v>
      </c>
      <c r="BJ250" t="str">
        <f t="shared" si="7"/>
        <v>-</v>
      </c>
    </row>
    <row r="251" spans="1:62" x14ac:dyDescent="0.25">
      <c r="A251" t="s">
        <v>56</v>
      </c>
      <c r="B251" t="s">
        <v>171</v>
      </c>
      <c r="C251" s="17">
        <v>144205</v>
      </c>
      <c r="D251">
        <v>4</v>
      </c>
      <c r="E251">
        <v>19929</v>
      </c>
      <c r="F251" s="23">
        <v>43878</v>
      </c>
      <c r="G251" s="23">
        <v>44621</v>
      </c>
      <c r="H251">
        <v>0</v>
      </c>
      <c r="I251">
        <v>1</v>
      </c>
      <c r="J251">
        <v>12</v>
      </c>
      <c r="K251">
        <v>30</v>
      </c>
      <c r="L251">
        <v>2</v>
      </c>
      <c r="M251" s="25">
        <v>23.432207999999999</v>
      </c>
      <c r="N251" s="25">
        <v>26.12</v>
      </c>
      <c r="O251" s="27">
        <v>6000000</v>
      </c>
      <c r="P251" s="27">
        <v>315642</v>
      </c>
      <c r="Q251" s="27">
        <v>3345935</v>
      </c>
      <c r="R251" s="27">
        <v>63162</v>
      </c>
      <c r="S251">
        <v>0</v>
      </c>
      <c r="T251">
        <v>0</v>
      </c>
      <c r="V251" s="27">
        <v>0</v>
      </c>
      <c r="W251" s="27">
        <v>0</v>
      </c>
      <c r="X251" s="27">
        <v>0</v>
      </c>
      <c r="AA251" s="23">
        <v>44256</v>
      </c>
      <c r="AB251">
        <v>1</v>
      </c>
      <c r="AC251" t="s">
        <v>57</v>
      </c>
      <c r="AD251">
        <v>1</v>
      </c>
      <c r="AE251">
        <v>30</v>
      </c>
      <c r="AF251" s="27">
        <v>0</v>
      </c>
      <c r="AM251">
        <v>1</v>
      </c>
      <c r="AN251">
        <v>1</v>
      </c>
      <c r="AQ251" s="27">
        <v>963000</v>
      </c>
      <c r="AR251" t="s">
        <v>58</v>
      </c>
      <c r="AS251">
        <v>0</v>
      </c>
      <c r="AT251">
        <v>0</v>
      </c>
      <c r="AW251">
        <v>5</v>
      </c>
      <c r="BB251">
        <v>1</v>
      </c>
      <c r="BC251">
        <v>7</v>
      </c>
      <c r="BD251">
        <v>2</v>
      </c>
      <c r="BE251" s="3">
        <v>44286</v>
      </c>
      <c r="BF251" s="16" t="str">
        <f>VLOOKUP(C251,'Cta Contable'!A:E,5,FALSE)</f>
        <v>A</v>
      </c>
      <c r="BG251" s="16" t="str">
        <f>VLOOKUP(C251,'Cta Contable'!A:D,4,FALSE)</f>
        <v>Consumo</v>
      </c>
      <c r="BH251" t="str">
        <f>VLOOKUP(Q251,Lista!A:B,2,TRUE)</f>
        <v>2.500.001 - 5.000.000</v>
      </c>
      <c r="BI251" s="16" t="str">
        <f t="shared" si="8"/>
        <v>Al día</v>
      </c>
      <c r="BJ251" t="str">
        <f t="shared" si="7"/>
        <v>-</v>
      </c>
    </row>
    <row r="252" spans="1:62" x14ac:dyDescent="0.25">
      <c r="A252" t="s">
        <v>56</v>
      </c>
      <c r="B252" t="s">
        <v>171</v>
      </c>
      <c r="C252" s="17">
        <v>144205</v>
      </c>
      <c r="D252">
        <v>4</v>
      </c>
      <c r="E252">
        <v>20281</v>
      </c>
      <c r="F252" s="23">
        <v>44012</v>
      </c>
      <c r="G252" s="23">
        <v>44757</v>
      </c>
      <c r="H252">
        <v>15</v>
      </c>
      <c r="I252">
        <v>1</v>
      </c>
      <c r="J252">
        <v>7</v>
      </c>
      <c r="K252">
        <v>30</v>
      </c>
      <c r="L252">
        <v>2</v>
      </c>
      <c r="M252" s="25">
        <v>19.320074000000002</v>
      </c>
      <c r="N252" s="25">
        <v>21.126100000000001</v>
      </c>
      <c r="O252" s="27">
        <v>5000000</v>
      </c>
      <c r="P252" s="27">
        <v>252821</v>
      </c>
      <c r="Q252" s="27">
        <v>3676680</v>
      </c>
      <c r="R252" s="27">
        <v>47577</v>
      </c>
      <c r="S252">
        <v>0</v>
      </c>
      <c r="T252">
        <v>0</v>
      </c>
      <c r="V252" s="27">
        <v>0</v>
      </c>
      <c r="W252" s="27">
        <v>0</v>
      </c>
      <c r="X252" s="27">
        <v>0</v>
      </c>
      <c r="AA252" s="23">
        <v>44261</v>
      </c>
      <c r="AB252">
        <v>1</v>
      </c>
      <c r="AC252" t="s">
        <v>57</v>
      </c>
      <c r="AD252">
        <v>1</v>
      </c>
      <c r="AE252">
        <v>30</v>
      </c>
      <c r="AF252" s="27">
        <v>135487</v>
      </c>
      <c r="AM252">
        <v>1</v>
      </c>
      <c r="AN252">
        <v>1</v>
      </c>
      <c r="AQ252" s="27">
        <v>1903000</v>
      </c>
      <c r="AR252" t="s">
        <v>58</v>
      </c>
      <c r="AS252">
        <v>0</v>
      </c>
      <c r="AT252">
        <v>0</v>
      </c>
      <c r="AW252">
        <v>5</v>
      </c>
      <c r="BB252">
        <v>1</v>
      </c>
      <c r="BC252">
        <v>7</v>
      </c>
      <c r="BD252">
        <v>2</v>
      </c>
      <c r="BE252" s="3">
        <v>44286</v>
      </c>
      <c r="BF252" s="16" t="str">
        <f>VLOOKUP(C252,'Cta Contable'!A:E,5,FALSE)</f>
        <v>A</v>
      </c>
      <c r="BG252" s="16" t="str">
        <f>VLOOKUP(C252,'Cta Contable'!A:D,4,FALSE)</f>
        <v>Consumo</v>
      </c>
      <c r="BH252" t="str">
        <f>VLOOKUP(Q252,Lista!A:B,2,TRUE)</f>
        <v>2.500.001 - 5.000.000</v>
      </c>
      <c r="BI252" s="16" t="str">
        <f t="shared" si="8"/>
        <v>Al día</v>
      </c>
      <c r="BJ252" t="str">
        <f t="shared" si="7"/>
        <v>-</v>
      </c>
    </row>
    <row r="253" spans="1:62" x14ac:dyDescent="0.25">
      <c r="A253" t="s">
        <v>56</v>
      </c>
      <c r="B253" t="s">
        <v>171</v>
      </c>
      <c r="C253" s="17">
        <v>144205</v>
      </c>
      <c r="D253">
        <v>4</v>
      </c>
      <c r="E253">
        <v>20900</v>
      </c>
      <c r="F253" s="23">
        <v>44147</v>
      </c>
      <c r="G253" s="23">
        <v>44880</v>
      </c>
      <c r="H253">
        <v>0</v>
      </c>
      <c r="I253">
        <v>1</v>
      </c>
      <c r="J253">
        <v>4</v>
      </c>
      <c r="K253">
        <v>30</v>
      </c>
      <c r="L253">
        <v>2</v>
      </c>
      <c r="M253" s="25">
        <v>23.42</v>
      </c>
      <c r="N253" s="25">
        <v>26.104899</v>
      </c>
      <c r="O253" s="27">
        <v>5000000</v>
      </c>
      <c r="P253" s="27">
        <v>262910</v>
      </c>
      <c r="Q253" s="27">
        <v>4319080</v>
      </c>
      <c r="R253" s="27">
        <v>41565</v>
      </c>
      <c r="S253">
        <v>0</v>
      </c>
      <c r="T253">
        <v>0</v>
      </c>
      <c r="V253" s="27">
        <v>0</v>
      </c>
      <c r="W253" s="27">
        <v>0</v>
      </c>
      <c r="X253" s="27">
        <v>0</v>
      </c>
      <c r="AA253" s="23">
        <v>44271</v>
      </c>
      <c r="AB253">
        <v>1</v>
      </c>
      <c r="AC253" t="s">
        <v>57</v>
      </c>
      <c r="AD253">
        <v>1</v>
      </c>
      <c r="AE253">
        <v>30</v>
      </c>
      <c r="AF253" s="27">
        <v>0</v>
      </c>
      <c r="AM253">
        <v>1</v>
      </c>
      <c r="AN253">
        <v>1</v>
      </c>
      <c r="AQ253" s="27">
        <v>260000</v>
      </c>
      <c r="AR253" t="s">
        <v>58</v>
      </c>
      <c r="AS253">
        <v>0</v>
      </c>
      <c r="AT253">
        <v>0</v>
      </c>
      <c r="AW253">
        <v>5</v>
      </c>
      <c r="BB253">
        <v>1</v>
      </c>
      <c r="BC253">
        <v>7</v>
      </c>
      <c r="BD253">
        <v>2</v>
      </c>
      <c r="BE253" s="3">
        <v>44286</v>
      </c>
      <c r="BF253" s="16" t="str">
        <f>VLOOKUP(C253,'Cta Contable'!A:E,5,FALSE)</f>
        <v>A</v>
      </c>
      <c r="BG253" s="16" t="str">
        <f>VLOOKUP(C253,'Cta Contable'!A:D,4,FALSE)</f>
        <v>Consumo</v>
      </c>
      <c r="BH253" t="str">
        <f>VLOOKUP(Q253,Lista!A:B,2,TRUE)</f>
        <v>2.500.001 - 5.000.000</v>
      </c>
      <c r="BI253" s="16" t="str">
        <f t="shared" si="8"/>
        <v>Al día</v>
      </c>
      <c r="BJ253" t="str">
        <f t="shared" si="7"/>
        <v>-</v>
      </c>
    </row>
    <row r="254" spans="1:62" x14ac:dyDescent="0.25">
      <c r="A254" t="s">
        <v>56</v>
      </c>
      <c r="B254" t="s">
        <v>171</v>
      </c>
      <c r="C254" s="17">
        <v>144205</v>
      </c>
      <c r="D254">
        <v>3</v>
      </c>
      <c r="E254">
        <v>20036</v>
      </c>
      <c r="F254" s="23">
        <v>43900</v>
      </c>
      <c r="G254" s="23">
        <v>45082</v>
      </c>
      <c r="H254">
        <v>0</v>
      </c>
      <c r="I254">
        <v>1</v>
      </c>
      <c r="J254">
        <v>11</v>
      </c>
      <c r="K254">
        <v>30</v>
      </c>
      <c r="L254">
        <v>2</v>
      </c>
      <c r="M254" s="25">
        <v>20.92</v>
      </c>
      <c r="N254" s="25">
        <v>23.047146000000001</v>
      </c>
      <c r="O254" s="27">
        <v>9900000</v>
      </c>
      <c r="P254" s="27">
        <v>358464</v>
      </c>
      <c r="Q254" s="27">
        <v>7471628</v>
      </c>
      <c r="R254" s="27">
        <v>91182</v>
      </c>
      <c r="S254">
        <v>0</v>
      </c>
      <c r="T254">
        <v>0</v>
      </c>
      <c r="V254" s="27">
        <v>0</v>
      </c>
      <c r="W254" s="27">
        <v>0</v>
      </c>
      <c r="X254" s="27">
        <v>0</v>
      </c>
      <c r="AA254" s="23">
        <v>44264</v>
      </c>
      <c r="AB254">
        <v>1</v>
      </c>
      <c r="AC254" t="s">
        <v>57</v>
      </c>
      <c r="AD254">
        <v>1</v>
      </c>
      <c r="AE254">
        <v>30</v>
      </c>
      <c r="AF254" s="27">
        <v>0</v>
      </c>
      <c r="AM254">
        <v>1</v>
      </c>
      <c r="AN254">
        <v>1</v>
      </c>
      <c r="AO254" s="40">
        <v>43900</v>
      </c>
      <c r="AP254" s="40" t="s">
        <v>59</v>
      </c>
      <c r="AQ254" s="27">
        <v>1100000</v>
      </c>
      <c r="AR254" t="s">
        <v>58</v>
      </c>
      <c r="AS254">
        <v>1</v>
      </c>
      <c r="AT254">
        <v>0</v>
      </c>
      <c r="AW254">
        <v>5</v>
      </c>
      <c r="BB254">
        <v>1</v>
      </c>
      <c r="BC254">
        <v>7</v>
      </c>
      <c r="BD254">
        <v>2</v>
      </c>
      <c r="BE254" s="3">
        <v>44286</v>
      </c>
      <c r="BF254" s="16" t="str">
        <f>VLOOKUP(C254,'Cta Contable'!A:E,5,FALSE)</f>
        <v>A</v>
      </c>
      <c r="BG254" s="16" t="str">
        <f>VLOOKUP(C254,'Cta Contable'!A:D,4,FALSE)</f>
        <v>Consumo</v>
      </c>
      <c r="BH254" t="str">
        <f>VLOOKUP(Q254,Lista!A:B,2,TRUE)</f>
        <v>5.000.001 - 10.000.000</v>
      </c>
      <c r="BI254" s="16" t="str">
        <f t="shared" si="8"/>
        <v>Al día</v>
      </c>
      <c r="BJ254" t="str">
        <f t="shared" si="7"/>
        <v>-</v>
      </c>
    </row>
    <row r="255" spans="1:62" x14ac:dyDescent="0.25">
      <c r="A255" t="s">
        <v>56</v>
      </c>
      <c r="B255" t="s">
        <v>171</v>
      </c>
      <c r="C255" s="17">
        <v>144205</v>
      </c>
      <c r="D255">
        <v>4</v>
      </c>
      <c r="E255">
        <v>20023</v>
      </c>
      <c r="F255" s="23">
        <v>44013</v>
      </c>
      <c r="G255" s="23">
        <v>45239</v>
      </c>
      <c r="H255">
        <v>0</v>
      </c>
      <c r="I255">
        <v>1</v>
      </c>
      <c r="J255">
        <v>8</v>
      </c>
      <c r="K255">
        <v>30</v>
      </c>
      <c r="L255">
        <v>2</v>
      </c>
      <c r="M255" s="25">
        <v>17.32</v>
      </c>
      <c r="N255" s="25">
        <v>18.763266999999999</v>
      </c>
      <c r="O255" s="27">
        <v>13809174</v>
      </c>
      <c r="P255" s="27">
        <v>456840</v>
      </c>
      <c r="Q255" s="27">
        <v>11641817</v>
      </c>
      <c r="R255" s="27">
        <v>116651</v>
      </c>
      <c r="S255">
        <v>0</v>
      </c>
      <c r="T255">
        <v>0</v>
      </c>
      <c r="V255" s="27">
        <v>0</v>
      </c>
      <c r="W255" s="27">
        <v>0</v>
      </c>
      <c r="X255" s="27">
        <v>0</v>
      </c>
      <c r="AA255" s="23">
        <v>44265</v>
      </c>
      <c r="AB255">
        <v>1</v>
      </c>
      <c r="AC255" t="s">
        <v>57</v>
      </c>
      <c r="AD255">
        <v>1</v>
      </c>
      <c r="AE255">
        <v>30</v>
      </c>
      <c r="AF255" s="27">
        <v>0</v>
      </c>
      <c r="AM255">
        <v>1</v>
      </c>
      <c r="AN255">
        <v>1</v>
      </c>
      <c r="AQ255" s="27">
        <v>677000</v>
      </c>
      <c r="AR255" t="s">
        <v>58</v>
      </c>
      <c r="AS255">
        <v>0</v>
      </c>
      <c r="AT255">
        <v>0</v>
      </c>
      <c r="AW255">
        <v>1</v>
      </c>
      <c r="AX255">
        <v>1</v>
      </c>
      <c r="AY255">
        <v>44013</v>
      </c>
      <c r="AZ255" t="s">
        <v>59</v>
      </c>
      <c r="BB255">
        <v>1</v>
      </c>
      <c r="BC255">
        <v>7</v>
      </c>
      <c r="BD255">
        <v>2</v>
      </c>
      <c r="BE255" s="3">
        <v>44286</v>
      </c>
      <c r="BF255" s="16" t="str">
        <f>VLOOKUP(C255,'Cta Contable'!A:E,5,FALSE)</f>
        <v>A</v>
      </c>
      <c r="BG255" s="16" t="str">
        <f>VLOOKUP(C255,'Cta Contable'!A:D,4,FALSE)</f>
        <v>Consumo</v>
      </c>
      <c r="BH255" t="str">
        <f>VLOOKUP(Q255,Lista!A:B,2,TRUE)</f>
        <v>10.000.001 - 15.000.000</v>
      </c>
      <c r="BI255" s="16" t="str">
        <f t="shared" si="8"/>
        <v>Al día</v>
      </c>
      <c r="BJ255" t="str">
        <f t="shared" si="7"/>
        <v>-</v>
      </c>
    </row>
    <row r="256" spans="1:62" x14ac:dyDescent="0.25">
      <c r="A256" t="s">
        <v>56</v>
      </c>
      <c r="B256" t="s">
        <v>171</v>
      </c>
      <c r="C256" s="17">
        <v>144205</v>
      </c>
      <c r="D256">
        <v>4</v>
      </c>
      <c r="E256">
        <v>18306</v>
      </c>
      <c r="F256" s="23">
        <v>43524</v>
      </c>
      <c r="G256" s="23">
        <v>44625</v>
      </c>
      <c r="H256">
        <v>0</v>
      </c>
      <c r="I256">
        <v>1</v>
      </c>
      <c r="J256">
        <v>25</v>
      </c>
      <c r="K256">
        <v>30</v>
      </c>
      <c r="L256">
        <v>2</v>
      </c>
      <c r="M256" s="25">
        <v>17.43</v>
      </c>
      <c r="N256" s="25">
        <v>18.892112000000001</v>
      </c>
      <c r="O256" s="27">
        <v>9000000</v>
      </c>
      <c r="P256" s="27">
        <v>322804</v>
      </c>
      <c r="Q256" s="27">
        <v>3219568</v>
      </c>
      <c r="R256" s="27">
        <v>1559</v>
      </c>
      <c r="S256">
        <v>0</v>
      </c>
      <c r="T256">
        <v>0</v>
      </c>
      <c r="V256" s="27">
        <v>0</v>
      </c>
      <c r="W256" s="27">
        <v>0</v>
      </c>
      <c r="X256" s="27">
        <v>0</v>
      </c>
      <c r="AA256" s="23">
        <v>44284</v>
      </c>
      <c r="AB256">
        <v>1</v>
      </c>
      <c r="AC256" t="s">
        <v>57</v>
      </c>
      <c r="AD256">
        <v>1</v>
      </c>
      <c r="AE256">
        <v>30</v>
      </c>
      <c r="AF256" s="27">
        <v>0</v>
      </c>
      <c r="AM256">
        <v>1</v>
      </c>
      <c r="AN256">
        <v>1</v>
      </c>
      <c r="AQ256" s="27">
        <v>1609000</v>
      </c>
      <c r="AR256" t="s">
        <v>58</v>
      </c>
      <c r="AS256">
        <v>0</v>
      </c>
      <c r="AT256">
        <v>0</v>
      </c>
      <c r="AW256">
        <v>5</v>
      </c>
      <c r="BB256">
        <v>1</v>
      </c>
      <c r="BC256">
        <v>7</v>
      </c>
      <c r="BD256">
        <v>2</v>
      </c>
      <c r="BE256" s="3">
        <v>44286</v>
      </c>
      <c r="BF256" s="16" t="str">
        <f>VLOOKUP(C256,'Cta Contable'!A:E,5,FALSE)</f>
        <v>A</v>
      </c>
      <c r="BG256" s="16" t="str">
        <f>VLOOKUP(C256,'Cta Contable'!A:D,4,FALSE)</f>
        <v>Consumo</v>
      </c>
      <c r="BH256" t="str">
        <f>VLOOKUP(Q256,Lista!A:B,2,TRUE)</f>
        <v>2.500.001 - 5.000.000</v>
      </c>
      <c r="BI256" s="16" t="str">
        <f t="shared" si="8"/>
        <v>Al día</v>
      </c>
      <c r="BJ256" t="str">
        <f t="shared" si="7"/>
        <v>-</v>
      </c>
    </row>
    <row r="257" spans="1:62" x14ac:dyDescent="0.25">
      <c r="A257" t="s">
        <v>56</v>
      </c>
      <c r="B257" t="s">
        <v>171</v>
      </c>
      <c r="C257" s="17">
        <v>144205</v>
      </c>
      <c r="D257">
        <v>4</v>
      </c>
      <c r="E257">
        <v>20320</v>
      </c>
      <c r="F257" s="23">
        <v>44027</v>
      </c>
      <c r="G257" s="23">
        <v>45503</v>
      </c>
      <c r="H257">
        <v>0</v>
      </c>
      <c r="I257">
        <v>1</v>
      </c>
      <c r="J257">
        <v>10</v>
      </c>
      <c r="K257">
        <v>30</v>
      </c>
      <c r="L257">
        <v>2</v>
      </c>
      <c r="M257" s="25">
        <v>21.02</v>
      </c>
      <c r="N257" s="25">
        <v>23.168139</v>
      </c>
      <c r="O257" s="27">
        <v>29900000</v>
      </c>
      <c r="P257" s="27">
        <v>926196</v>
      </c>
      <c r="Q257" s="27">
        <v>25260557</v>
      </c>
      <c r="R257" s="27">
        <v>0</v>
      </c>
      <c r="S257">
        <v>0</v>
      </c>
      <c r="T257">
        <v>0</v>
      </c>
      <c r="V257" s="27">
        <v>0</v>
      </c>
      <c r="W257" s="27">
        <v>0</v>
      </c>
      <c r="X257" s="27">
        <v>0</v>
      </c>
      <c r="AA257" s="23">
        <v>44285</v>
      </c>
      <c r="AB257">
        <v>1</v>
      </c>
      <c r="AC257" t="s">
        <v>57</v>
      </c>
      <c r="AD257">
        <v>1</v>
      </c>
      <c r="AE257">
        <v>30</v>
      </c>
      <c r="AF257" s="27">
        <v>0</v>
      </c>
      <c r="AM257">
        <v>1</v>
      </c>
      <c r="AN257">
        <v>1</v>
      </c>
      <c r="AQ257" s="27">
        <v>1707400</v>
      </c>
      <c r="AR257" t="s">
        <v>58</v>
      </c>
      <c r="AS257">
        <v>0</v>
      </c>
      <c r="AT257">
        <v>0</v>
      </c>
      <c r="AW257">
        <v>5</v>
      </c>
      <c r="BB257">
        <v>1</v>
      </c>
      <c r="BC257">
        <v>7</v>
      </c>
      <c r="BD257">
        <v>2</v>
      </c>
      <c r="BE257" s="3">
        <v>44286</v>
      </c>
      <c r="BF257" s="16" t="str">
        <f>VLOOKUP(C257,'Cta Contable'!A:E,5,FALSE)</f>
        <v>A</v>
      </c>
      <c r="BG257" s="16" t="str">
        <f>VLOOKUP(C257,'Cta Contable'!A:D,4,FALSE)</f>
        <v>Consumo</v>
      </c>
      <c r="BH257" t="str">
        <f>VLOOKUP(Q257,Lista!A:B,2,TRUE)</f>
        <v>20.000.001 - 63.000.000</v>
      </c>
      <c r="BI257" s="16" t="str">
        <f t="shared" si="8"/>
        <v>Al día</v>
      </c>
      <c r="BJ257" t="str">
        <f t="shared" si="7"/>
        <v>-</v>
      </c>
    </row>
    <row r="258" spans="1:62" x14ac:dyDescent="0.25">
      <c r="A258" t="s">
        <v>56</v>
      </c>
      <c r="B258" t="s">
        <v>171</v>
      </c>
      <c r="C258" s="17">
        <v>144205</v>
      </c>
      <c r="D258">
        <v>4</v>
      </c>
      <c r="E258">
        <v>21163</v>
      </c>
      <c r="F258" s="23">
        <v>44208</v>
      </c>
      <c r="G258" s="23">
        <v>45306</v>
      </c>
      <c r="H258">
        <v>0</v>
      </c>
      <c r="I258">
        <v>1</v>
      </c>
      <c r="J258">
        <v>2</v>
      </c>
      <c r="K258">
        <v>30</v>
      </c>
      <c r="L258">
        <v>2</v>
      </c>
      <c r="M258" s="25">
        <v>17.420000000000002</v>
      </c>
      <c r="N258" s="25">
        <v>18.880393000000002</v>
      </c>
      <c r="O258" s="27">
        <v>3000000</v>
      </c>
      <c r="P258" s="27">
        <v>143949</v>
      </c>
      <c r="Q258" s="27">
        <v>2712000</v>
      </c>
      <c r="R258" s="27">
        <v>0</v>
      </c>
      <c r="S258">
        <v>0</v>
      </c>
      <c r="T258">
        <v>0</v>
      </c>
      <c r="V258" s="27">
        <v>0</v>
      </c>
      <c r="W258" s="27">
        <v>0</v>
      </c>
      <c r="X258" s="27">
        <v>0</v>
      </c>
      <c r="AA258" s="23">
        <v>44246</v>
      </c>
      <c r="AB258">
        <v>1</v>
      </c>
      <c r="AC258" t="s">
        <v>57</v>
      </c>
      <c r="AD258">
        <v>1</v>
      </c>
      <c r="AE258">
        <v>30</v>
      </c>
      <c r="AF258" s="27">
        <v>0</v>
      </c>
      <c r="AM258">
        <v>1</v>
      </c>
      <c r="AN258">
        <v>1</v>
      </c>
      <c r="AQ258" s="27">
        <v>664000</v>
      </c>
      <c r="AR258" t="s">
        <v>58</v>
      </c>
      <c r="AS258">
        <v>0</v>
      </c>
      <c r="AT258">
        <v>0</v>
      </c>
      <c r="AW258">
        <v>5</v>
      </c>
      <c r="BB258">
        <v>1</v>
      </c>
      <c r="BC258">
        <v>7</v>
      </c>
      <c r="BD258">
        <v>2</v>
      </c>
      <c r="BE258" s="3">
        <v>44286</v>
      </c>
      <c r="BF258" s="16" t="str">
        <f>VLOOKUP(C258,'Cta Contable'!A:E,5,FALSE)</f>
        <v>A</v>
      </c>
      <c r="BG258" s="16" t="str">
        <f>VLOOKUP(C258,'Cta Contable'!A:D,4,FALSE)</f>
        <v>Consumo</v>
      </c>
      <c r="BH258" t="str">
        <f>VLOOKUP(Q258,Lista!A:B,2,TRUE)</f>
        <v>2.500.001 - 5.000.000</v>
      </c>
      <c r="BI258" s="16" t="str">
        <f t="shared" si="8"/>
        <v>Al día</v>
      </c>
      <c r="BJ258" t="str">
        <f t="shared" si="7"/>
        <v>-</v>
      </c>
    </row>
    <row r="259" spans="1:62" x14ac:dyDescent="0.25">
      <c r="A259" t="s">
        <v>56</v>
      </c>
      <c r="B259" t="s">
        <v>171</v>
      </c>
      <c r="C259" s="17">
        <v>144205</v>
      </c>
      <c r="D259">
        <v>4</v>
      </c>
      <c r="E259">
        <v>20279</v>
      </c>
      <c r="F259" s="23">
        <v>44012</v>
      </c>
      <c r="G259" s="23">
        <v>45229</v>
      </c>
      <c r="H259">
        <v>0</v>
      </c>
      <c r="I259">
        <v>1</v>
      </c>
      <c r="J259">
        <v>9</v>
      </c>
      <c r="K259">
        <v>30</v>
      </c>
      <c r="L259">
        <v>2</v>
      </c>
      <c r="M259" s="25">
        <v>19.320074000000002</v>
      </c>
      <c r="N259" s="25">
        <v>21.126100000000001</v>
      </c>
      <c r="O259" s="27">
        <v>5000000</v>
      </c>
      <c r="P259" s="27">
        <v>170511</v>
      </c>
      <c r="Q259" s="27">
        <v>4122749</v>
      </c>
      <c r="R259" s="27">
        <v>6639</v>
      </c>
      <c r="S259">
        <v>0</v>
      </c>
      <c r="T259">
        <v>0</v>
      </c>
      <c r="V259" s="27">
        <v>0</v>
      </c>
      <c r="W259" s="27">
        <v>0</v>
      </c>
      <c r="X259" s="27">
        <v>0</v>
      </c>
      <c r="AA259" s="23">
        <v>44282</v>
      </c>
      <c r="AB259">
        <v>1</v>
      </c>
      <c r="AC259" t="s">
        <v>57</v>
      </c>
      <c r="AD259">
        <v>1</v>
      </c>
      <c r="AE259">
        <v>30</v>
      </c>
      <c r="AF259" s="27">
        <v>0</v>
      </c>
      <c r="AM259">
        <v>1</v>
      </c>
      <c r="AN259">
        <v>1</v>
      </c>
      <c r="AQ259" s="27">
        <v>1959000</v>
      </c>
      <c r="AR259" t="s">
        <v>58</v>
      </c>
      <c r="AS259">
        <v>0</v>
      </c>
      <c r="AT259">
        <v>0</v>
      </c>
      <c r="AW259">
        <v>5</v>
      </c>
      <c r="BB259">
        <v>1</v>
      </c>
      <c r="BC259">
        <v>7</v>
      </c>
      <c r="BD259">
        <v>2</v>
      </c>
      <c r="BE259" s="3">
        <v>44286</v>
      </c>
      <c r="BF259" s="16" t="str">
        <f>VLOOKUP(C259,'Cta Contable'!A:E,5,FALSE)</f>
        <v>A</v>
      </c>
      <c r="BG259" s="16" t="str">
        <f>VLOOKUP(C259,'Cta Contable'!A:D,4,FALSE)</f>
        <v>Consumo</v>
      </c>
      <c r="BH259" t="str">
        <f>VLOOKUP(Q259,Lista!A:B,2,TRUE)</f>
        <v>2.500.001 - 5.000.000</v>
      </c>
      <c r="BI259" s="16" t="str">
        <f t="shared" si="8"/>
        <v>Al día</v>
      </c>
      <c r="BJ259" t="str">
        <f t="shared" ref="BJ259:BJ322" si="9">IF(AND(AO259&lt;&gt;"",AP259&lt;&gt;"A"),"Reestructurado","-")</f>
        <v>-</v>
      </c>
    </row>
    <row r="260" spans="1:62" x14ac:dyDescent="0.25">
      <c r="A260" t="s">
        <v>56</v>
      </c>
      <c r="B260" t="s">
        <v>171</v>
      </c>
      <c r="C260" s="17">
        <v>144205</v>
      </c>
      <c r="D260">
        <v>4</v>
      </c>
      <c r="E260">
        <v>18777</v>
      </c>
      <c r="F260" s="23">
        <v>43615</v>
      </c>
      <c r="G260" s="23">
        <v>45092</v>
      </c>
      <c r="H260">
        <v>15</v>
      </c>
      <c r="I260">
        <v>1</v>
      </c>
      <c r="J260">
        <v>20</v>
      </c>
      <c r="K260">
        <v>30</v>
      </c>
      <c r="L260">
        <v>2</v>
      </c>
      <c r="M260" s="25">
        <v>20.97</v>
      </c>
      <c r="N260" s="25">
        <v>23.107628999999999</v>
      </c>
      <c r="O260" s="27">
        <v>26500000</v>
      </c>
      <c r="P260" s="27">
        <v>820163</v>
      </c>
      <c r="Q260" s="27">
        <v>18038833</v>
      </c>
      <c r="R260" s="27">
        <v>372972</v>
      </c>
      <c r="S260">
        <v>0</v>
      </c>
      <c r="T260">
        <v>0</v>
      </c>
      <c r="V260" s="27">
        <v>0</v>
      </c>
      <c r="W260" s="27">
        <v>0</v>
      </c>
      <c r="X260" s="27">
        <v>0</v>
      </c>
      <c r="AA260" s="23">
        <v>44262</v>
      </c>
      <c r="AB260">
        <v>1</v>
      </c>
      <c r="AC260" t="s">
        <v>57</v>
      </c>
      <c r="AD260">
        <v>1</v>
      </c>
      <c r="AE260">
        <v>30</v>
      </c>
      <c r="AF260" s="27">
        <v>504955</v>
      </c>
      <c r="AM260">
        <v>1</v>
      </c>
      <c r="AN260">
        <v>1</v>
      </c>
      <c r="AQ260" s="27">
        <v>1597400</v>
      </c>
      <c r="AR260" t="s">
        <v>58</v>
      </c>
      <c r="AS260">
        <v>0</v>
      </c>
      <c r="AT260">
        <v>0</v>
      </c>
      <c r="AW260">
        <v>5</v>
      </c>
      <c r="BB260">
        <v>1</v>
      </c>
      <c r="BC260">
        <v>7</v>
      </c>
      <c r="BD260">
        <v>2</v>
      </c>
      <c r="BE260" s="3">
        <v>44286</v>
      </c>
      <c r="BF260" s="16" t="str">
        <f>VLOOKUP(C260,'Cta Contable'!A:E,5,FALSE)</f>
        <v>A</v>
      </c>
      <c r="BG260" s="16" t="str">
        <f>VLOOKUP(C260,'Cta Contable'!A:D,4,FALSE)</f>
        <v>Consumo</v>
      </c>
      <c r="BH260" t="str">
        <f>VLOOKUP(Q260,Lista!A:B,2,TRUE)</f>
        <v>15.000.001 - 20.000.000</v>
      </c>
      <c r="BI260" s="16" t="str">
        <f t="shared" ref="BI260:BI323" si="10">IF(BF260&lt;&gt;"A","Mora","Al día")</f>
        <v>Al día</v>
      </c>
      <c r="BJ260" t="str">
        <f t="shared" si="9"/>
        <v>-</v>
      </c>
    </row>
    <row r="261" spans="1:62" x14ac:dyDescent="0.25">
      <c r="A261" t="s">
        <v>56</v>
      </c>
      <c r="B261" t="s">
        <v>171</v>
      </c>
      <c r="C261" s="17">
        <v>144205</v>
      </c>
      <c r="D261">
        <v>4</v>
      </c>
      <c r="E261">
        <v>20710</v>
      </c>
      <c r="F261" s="23">
        <v>44118</v>
      </c>
      <c r="G261" s="23">
        <v>45031</v>
      </c>
      <c r="H261">
        <v>0</v>
      </c>
      <c r="I261">
        <v>1</v>
      </c>
      <c r="J261">
        <v>5</v>
      </c>
      <c r="K261">
        <v>30</v>
      </c>
      <c r="L261">
        <v>2</v>
      </c>
      <c r="M261" s="25">
        <v>21.02</v>
      </c>
      <c r="N261" s="25">
        <v>23.168139</v>
      </c>
      <c r="O261" s="27">
        <v>5000000</v>
      </c>
      <c r="P261" s="27">
        <v>215699</v>
      </c>
      <c r="Q261" s="27">
        <v>4336583</v>
      </c>
      <c r="R261" s="27">
        <v>36478</v>
      </c>
      <c r="S261">
        <v>0</v>
      </c>
      <c r="T261">
        <v>0</v>
      </c>
      <c r="V261" s="27">
        <v>0</v>
      </c>
      <c r="W261" s="27">
        <v>0</v>
      </c>
      <c r="X261" s="27">
        <v>0</v>
      </c>
      <c r="AA261" s="23">
        <v>44272</v>
      </c>
      <c r="AB261">
        <v>1</v>
      </c>
      <c r="AC261" t="s">
        <v>57</v>
      </c>
      <c r="AD261">
        <v>1</v>
      </c>
      <c r="AE261">
        <v>30</v>
      </c>
      <c r="AF261" s="27">
        <v>0</v>
      </c>
      <c r="AM261">
        <v>1</v>
      </c>
      <c r="AN261">
        <v>1</v>
      </c>
      <c r="AQ261" s="27">
        <v>629000</v>
      </c>
      <c r="AR261" t="s">
        <v>58</v>
      </c>
      <c r="AS261">
        <v>0</v>
      </c>
      <c r="AT261">
        <v>0</v>
      </c>
      <c r="AW261">
        <v>5</v>
      </c>
      <c r="BB261">
        <v>1</v>
      </c>
      <c r="BC261">
        <v>7</v>
      </c>
      <c r="BD261">
        <v>2</v>
      </c>
      <c r="BE261" s="3">
        <v>44286</v>
      </c>
      <c r="BF261" s="16" t="str">
        <f>VLOOKUP(C261,'Cta Contable'!A:E,5,FALSE)</f>
        <v>A</v>
      </c>
      <c r="BG261" s="16" t="str">
        <f>VLOOKUP(C261,'Cta Contable'!A:D,4,FALSE)</f>
        <v>Consumo</v>
      </c>
      <c r="BH261" t="str">
        <f>VLOOKUP(Q261,Lista!A:B,2,TRUE)</f>
        <v>2.500.001 - 5.000.000</v>
      </c>
      <c r="BI261" s="16" t="str">
        <f t="shared" si="10"/>
        <v>Al día</v>
      </c>
      <c r="BJ261" t="str">
        <f t="shared" si="9"/>
        <v>-</v>
      </c>
    </row>
    <row r="262" spans="1:62" x14ac:dyDescent="0.25">
      <c r="A262" t="s">
        <v>56</v>
      </c>
      <c r="B262" t="s">
        <v>171</v>
      </c>
      <c r="C262" s="17">
        <v>144205</v>
      </c>
      <c r="D262">
        <v>4</v>
      </c>
      <c r="E262">
        <v>20241</v>
      </c>
      <c r="F262" s="23">
        <v>44001</v>
      </c>
      <c r="G262" s="23">
        <v>44625</v>
      </c>
      <c r="H262">
        <v>0</v>
      </c>
      <c r="I262">
        <v>1</v>
      </c>
      <c r="J262">
        <v>8</v>
      </c>
      <c r="K262">
        <v>30</v>
      </c>
      <c r="L262">
        <v>2</v>
      </c>
      <c r="M262" s="25">
        <v>19.320074000000002</v>
      </c>
      <c r="N262" s="25">
        <v>21.126100000000001</v>
      </c>
      <c r="O262" s="27">
        <v>3000000</v>
      </c>
      <c r="P262" s="27">
        <v>176638</v>
      </c>
      <c r="Q262" s="27">
        <v>1894314</v>
      </c>
      <c r="R262" s="27">
        <v>27459</v>
      </c>
      <c r="S262">
        <v>0</v>
      </c>
      <c r="T262">
        <v>0</v>
      </c>
      <c r="V262" s="27">
        <v>0</v>
      </c>
      <c r="W262" s="27">
        <v>0</v>
      </c>
      <c r="X262" s="27">
        <v>0</v>
      </c>
      <c r="AA262" s="23">
        <v>44258</v>
      </c>
      <c r="AB262">
        <v>1</v>
      </c>
      <c r="AC262" t="s">
        <v>57</v>
      </c>
      <c r="AD262">
        <v>1</v>
      </c>
      <c r="AE262">
        <v>30</v>
      </c>
      <c r="AF262" s="27">
        <v>0</v>
      </c>
      <c r="AM262">
        <v>1</v>
      </c>
      <c r="AN262">
        <v>1</v>
      </c>
      <c r="AQ262" s="27">
        <v>1621000</v>
      </c>
      <c r="AR262" t="s">
        <v>58</v>
      </c>
      <c r="AS262">
        <v>0</v>
      </c>
      <c r="AT262">
        <v>0</v>
      </c>
      <c r="AW262">
        <v>5</v>
      </c>
      <c r="BB262">
        <v>1</v>
      </c>
      <c r="BC262">
        <v>7</v>
      </c>
      <c r="BD262">
        <v>2</v>
      </c>
      <c r="BE262" s="3">
        <v>44286</v>
      </c>
      <c r="BF262" s="16" t="str">
        <f>VLOOKUP(C262,'Cta Contable'!A:E,5,FALSE)</f>
        <v>A</v>
      </c>
      <c r="BG262" s="16" t="str">
        <f>VLOOKUP(C262,'Cta Contable'!A:D,4,FALSE)</f>
        <v>Consumo</v>
      </c>
      <c r="BH262" t="str">
        <f>VLOOKUP(Q262,Lista!A:B,2,TRUE)</f>
        <v>1- 2.500.000</v>
      </c>
      <c r="BI262" s="16" t="str">
        <f t="shared" si="10"/>
        <v>Al día</v>
      </c>
      <c r="BJ262" t="str">
        <f t="shared" si="9"/>
        <v>-</v>
      </c>
    </row>
    <row r="263" spans="1:62" x14ac:dyDescent="0.25">
      <c r="A263" t="s">
        <v>56</v>
      </c>
      <c r="B263" t="s">
        <v>171</v>
      </c>
      <c r="C263" s="17">
        <v>144205</v>
      </c>
      <c r="D263">
        <v>4</v>
      </c>
      <c r="E263">
        <v>16651</v>
      </c>
      <c r="F263" s="23">
        <v>43195</v>
      </c>
      <c r="G263" s="23">
        <v>44413</v>
      </c>
      <c r="H263">
        <v>0</v>
      </c>
      <c r="I263">
        <v>1</v>
      </c>
      <c r="J263">
        <v>35</v>
      </c>
      <c r="K263">
        <v>30</v>
      </c>
      <c r="L263">
        <v>2</v>
      </c>
      <c r="M263" s="25">
        <v>20.38</v>
      </c>
      <c r="N263" s="25">
        <v>22.395662000000002</v>
      </c>
      <c r="O263" s="27">
        <v>19900000</v>
      </c>
      <c r="P263" s="27">
        <v>689527</v>
      </c>
      <c r="Q263" s="27">
        <v>2972167</v>
      </c>
      <c r="R263" s="27">
        <v>0</v>
      </c>
      <c r="S263">
        <v>0</v>
      </c>
      <c r="T263">
        <v>0</v>
      </c>
      <c r="V263" s="27">
        <v>0</v>
      </c>
      <c r="W263" s="27">
        <v>0</v>
      </c>
      <c r="X263" s="27">
        <v>0</v>
      </c>
      <c r="AA263" s="23">
        <v>44286</v>
      </c>
      <c r="AB263">
        <v>1</v>
      </c>
      <c r="AC263" t="s">
        <v>57</v>
      </c>
      <c r="AD263">
        <v>1</v>
      </c>
      <c r="AE263">
        <v>30</v>
      </c>
      <c r="AF263" s="27">
        <v>0</v>
      </c>
      <c r="AM263">
        <v>1</v>
      </c>
      <c r="AN263">
        <v>1</v>
      </c>
      <c r="AQ263" s="27">
        <v>701200</v>
      </c>
      <c r="AR263" t="s">
        <v>58</v>
      </c>
      <c r="AS263">
        <v>0</v>
      </c>
      <c r="AT263">
        <v>2</v>
      </c>
      <c r="AW263">
        <v>5</v>
      </c>
      <c r="BB263">
        <v>1</v>
      </c>
      <c r="BC263">
        <v>7</v>
      </c>
      <c r="BD263">
        <v>2</v>
      </c>
      <c r="BE263" s="3">
        <v>44286</v>
      </c>
      <c r="BF263" s="16" t="str">
        <f>VLOOKUP(C263,'Cta Contable'!A:E,5,FALSE)</f>
        <v>A</v>
      </c>
      <c r="BG263" s="16" t="str">
        <f>VLOOKUP(C263,'Cta Contable'!A:D,4,FALSE)</f>
        <v>Consumo</v>
      </c>
      <c r="BH263" t="str">
        <f>VLOOKUP(Q263,Lista!A:B,2,TRUE)</f>
        <v>2.500.001 - 5.000.000</v>
      </c>
      <c r="BI263" s="16" t="str">
        <f t="shared" si="10"/>
        <v>Al día</v>
      </c>
      <c r="BJ263" t="str">
        <f t="shared" si="9"/>
        <v>-</v>
      </c>
    </row>
    <row r="264" spans="1:62" x14ac:dyDescent="0.25">
      <c r="A264" t="s">
        <v>56</v>
      </c>
      <c r="B264" t="s">
        <v>171</v>
      </c>
      <c r="C264" s="17">
        <v>144205</v>
      </c>
      <c r="D264">
        <v>4</v>
      </c>
      <c r="E264">
        <v>19706</v>
      </c>
      <c r="F264" s="23">
        <v>43826</v>
      </c>
      <c r="G264" s="23">
        <v>44449</v>
      </c>
      <c r="H264">
        <v>0</v>
      </c>
      <c r="I264">
        <v>1</v>
      </c>
      <c r="J264">
        <v>16</v>
      </c>
      <c r="K264">
        <v>30</v>
      </c>
      <c r="L264">
        <v>2</v>
      </c>
      <c r="M264" s="25">
        <v>11.35</v>
      </c>
      <c r="N264" s="25">
        <v>11.959453999999999</v>
      </c>
      <c r="O264" s="27">
        <v>3000000</v>
      </c>
      <c r="P264" s="27">
        <v>165341</v>
      </c>
      <c r="Q264" s="27">
        <v>593565</v>
      </c>
      <c r="R264" s="27">
        <v>5423</v>
      </c>
      <c r="S264">
        <v>0</v>
      </c>
      <c r="T264">
        <v>0</v>
      </c>
      <c r="V264" s="27">
        <v>0</v>
      </c>
      <c r="W264" s="27">
        <v>0</v>
      </c>
      <c r="X264" s="27">
        <v>0</v>
      </c>
      <c r="AA264" s="23">
        <v>44256</v>
      </c>
      <c r="AB264">
        <v>1</v>
      </c>
      <c r="AC264" t="s">
        <v>57</v>
      </c>
      <c r="AD264">
        <v>1</v>
      </c>
      <c r="AE264">
        <v>30</v>
      </c>
      <c r="AF264" s="27">
        <v>0</v>
      </c>
      <c r="AM264">
        <v>1</v>
      </c>
      <c r="AN264">
        <v>1</v>
      </c>
      <c r="AQ264" s="27">
        <v>6162258</v>
      </c>
      <c r="AR264" t="s">
        <v>58</v>
      </c>
      <c r="AS264">
        <v>0</v>
      </c>
      <c r="AT264">
        <v>0</v>
      </c>
      <c r="AW264">
        <v>5</v>
      </c>
      <c r="BB264">
        <v>1</v>
      </c>
      <c r="BC264">
        <v>7</v>
      </c>
      <c r="BD264">
        <v>2</v>
      </c>
      <c r="BE264" s="3">
        <v>44286</v>
      </c>
      <c r="BF264" s="16" t="str">
        <f>VLOOKUP(C264,'Cta Contable'!A:E,5,FALSE)</f>
        <v>A</v>
      </c>
      <c r="BG264" s="16" t="str">
        <f>VLOOKUP(C264,'Cta Contable'!A:D,4,FALSE)</f>
        <v>Consumo</v>
      </c>
      <c r="BH264" t="str">
        <f>VLOOKUP(Q264,Lista!A:B,2,TRUE)</f>
        <v>1- 2.500.000</v>
      </c>
      <c r="BI264" s="16" t="str">
        <f t="shared" si="10"/>
        <v>Al día</v>
      </c>
      <c r="BJ264" t="str">
        <f t="shared" si="9"/>
        <v>-</v>
      </c>
    </row>
    <row r="265" spans="1:62" x14ac:dyDescent="0.25">
      <c r="A265" t="s">
        <v>56</v>
      </c>
      <c r="B265" t="s">
        <v>171</v>
      </c>
      <c r="C265" s="17">
        <v>144205</v>
      </c>
      <c r="D265">
        <v>2</v>
      </c>
      <c r="E265">
        <v>14775</v>
      </c>
      <c r="F265" s="23">
        <v>42809</v>
      </c>
      <c r="G265" s="23">
        <v>45366</v>
      </c>
      <c r="H265">
        <v>0</v>
      </c>
      <c r="I265">
        <v>1</v>
      </c>
      <c r="J265">
        <v>57</v>
      </c>
      <c r="K265">
        <v>30</v>
      </c>
      <c r="L265">
        <v>2</v>
      </c>
      <c r="M265" s="25">
        <v>22.27</v>
      </c>
      <c r="N265" s="25">
        <v>24.689785000000001</v>
      </c>
      <c r="O265" s="27">
        <v>50000000</v>
      </c>
      <c r="P265" s="27">
        <v>1179647</v>
      </c>
      <c r="Q265" s="27">
        <v>24828358</v>
      </c>
      <c r="R265" s="27">
        <v>12210271</v>
      </c>
      <c r="S265">
        <v>0</v>
      </c>
      <c r="T265">
        <v>0</v>
      </c>
      <c r="V265" s="27">
        <v>0</v>
      </c>
      <c r="W265" s="27">
        <v>0</v>
      </c>
      <c r="X265" s="27">
        <v>0</v>
      </c>
      <c r="AA265" s="23">
        <v>44270</v>
      </c>
      <c r="AB265">
        <v>1</v>
      </c>
      <c r="AC265" t="s">
        <v>57</v>
      </c>
      <c r="AD265">
        <v>1</v>
      </c>
      <c r="AE265">
        <v>30</v>
      </c>
      <c r="AF265" s="27">
        <v>0</v>
      </c>
      <c r="AM265">
        <v>1</v>
      </c>
      <c r="AN265">
        <v>1</v>
      </c>
      <c r="AO265" s="40">
        <v>42809</v>
      </c>
      <c r="AP265" s="40" t="s">
        <v>62</v>
      </c>
      <c r="AQ265" s="27">
        <v>176634</v>
      </c>
      <c r="AR265" t="s">
        <v>58</v>
      </c>
      <c r="AS265">
        <v>1</v>
      </c>
      <c r="AT265">
        <v>2</v>
      </c>
      <c r="AW265">
        <v>5</v>
      </c>
      <c r="BB265">
        <v>1</v>
      </c>
      <c r="BC265">
        <v>7</v>
      </c>
      <c r="BD265">
        <v>2</v>
      </c>
      <c r="BE265" s="3">
        <v>44286</v>
      </c>
      <c r="BF265" s="16" t="str">
        <f>VLOOKUP(C265,'Cta Contable'!A:E,5,FALSE)</f>
        <v>A</v>
      </c>
      <c r="BG265" s="16" t="str">
        <f>VLOOKUP(C265,'Cta Contable'!A:D,4,FALSE)</f>
        <v>Consumo</v>
      </c>
      <c r="BH265" t="str">
        <f>VLOOKUP(Q265,Lista!A:B,2,TRUE)</f>
        <v>20.000.001 - 63.000.000</v>
      </c>
      <c r="BI265" s="16" t="str">
        <f t="shared" si="10"/>
        <v>Al día</v>
      </c>
      <c r="BJ265" t="str">
        <f t="shared" si="9"/>
        <v>Reestructurado</v>
      </c>
    </row>
    <row r="266" spans="1:62" x14ac:dyDescent="0.25">
      <c r="A266" t="s">
        <v>56</v>
      </c>
      <c r="B266" t="s">
        <v>171</v>
      </c>
      <c r="C266" s="17">
        <v>144205</v>
      </c>
      <c r="D266">
        <v>4</v>
      </c>
      <c r="E266">
        <v>16456</v>
      </c>
      <c r="F266" s="23">
        <v>43154</v>
      </c>
      <c r="G266" s="23">
        <v>44615</v>
      </c>
      <c r="H266">
        <v>0</v>
      </c>
      <c r="I266">
        <v>1</v>
      </c>
      <c r="J266">
        <v>37</v>
      </c>
      <c r="K266">
        <v>30</v>
      </c>
      <c r="L266">
        <v>2</v>
      </c>
      <c r="M266" s="25">
        <v>20.8</v>
      </c>
      <c r="N266" s="25">
        <v>22.902097999999999</v>
      </c>
      <c r="O266" s="27">
        <v>29900000</v>
      </c>
      <c r="P266" s="27">
        <v>922661</v>
      </c>
      <c r="Q266" s="27">
        <v>8921002</v>
      </c>
      <c r="R266" s="27">
        <v>20616</v>
      </c>
      <c r="S266">
        <v>0</v>
      </c>
      <c r="T266">
        <v>0</v>
      </c>
      <c r="V266" s="27">
        <v>0</v>
      </c>
      <c r="W266" s="27">
        <v>0</v>
      </c>
      <c r="X266" s="27">
        <v>0</v>
      </c>
      <c r="AA266" s="23">
        <v>44281</v>
      </c>
      <c r="AB266">
        <v>1</v>
      </c>
      <c r="AC266" t="s">
        <v>57</v>
      </c>
      <c r="AD266">
        <v>1</v>
      </c>
      <c r="AE266">
        <v>30</v>
      </c>
      <c r="AF266" s="27">
        <v>0</v>
      </c>
      <c r="AM266">
        <v>1</v>
      </c>
      <c r="AN266">
        <v>1</v>
      </c>
      <c r="AQ266" s="27">
        <v>2794000</v>
      </c>
      <c r="AR266" t="s">
        <v>58</v>
      </c>
      <c r="AS266">
        <v>0</v>
      </c>
      <c r="AT266">
        <v>0</v>
      </c>
      <c r="AW266">
        <v>5</v>
      </c>
      <c r="BB266">
        <v>1</v>
      </c>
      <c r="BC266">
        <v>7</v>
      </c>
      <c r="BD266">
        <v>2</v>
      </c>
      <c r="BE266" s="3">
        <v>44286</v>
      </c>
      <c r="BF266" s="16" t="str">
        <f>VLOOKUP(C266,'Cta Contable'!A:E,5,FALSE)</f>
        <v>A</v>
      </c>
      <c r="BG266" s="16" t="str">
        <f>VLOOKUP(C266,'Cta Contable'!A:D,4,FALSE)</f>
        <v>Consumo</v>
      </c>
      <c r="BH266" t="str">
        <f>VLOOKUP(Q266,Lista!A:B,2,TRUE)</f>
        <v>5.000.001 - 10.000.000</v>
      </c>
      <c r="BI266" s="16" t="str">
        <f t="shared" si="10"/>
        <v>Al día</v>
      </c>
      <c r="BJ266" t="str">
        <f t="shared" si="9"/>
        <v>-</v>
      </c>
    </row>
    <row r="267" spans="1:62" x14ac:dyDescent="0.25">
      <c r="A267" t="s">
        <v>56</v>
      </c>
      <c r="B267" t="s">
        <v>171</v>
      </c>
      <c r="C267" s="17">
        <v>144205</v>
      </c>
      <c r="D267">
        <v>4</v>
      </c>
      <c r="E267">
        <v>15345</v>
      </c>
      <c r="F267" s="23">
        <v>42920</v>
      </c>
      <c r="G267" s="23">
        <v>44565</v>
      </c>
      <c r="H267">
        <v>26</v>
      </c>
      <c r="I267">
        <v>1</v>
      </c>
      <c r="J267">
        <v>43</v>
      </c>
      <c r="K267">
        <v>30</v>
      </c>
      <c r="L267">
        <v>2</v>
      </c>
      <c r="M267" s="25">
        <v>21.600000999999999</v>
      </c>
      <c r="N267" s="25">
        <v>23.872053999999999</v>
      </c>
      <c r="O267" s="27">
        <v>29000000</v>
      </c>
      <c r="P267" s="27">
        <v>844128</v>
      </c>
      <c r="Q267" s="27">
        <v>8356115</v>
      </c>
      <c r="R267" s="27">
        <v>277478</v>
      </c>
      <c r="S267">
        <v>0</v>
      </c>
      <c r="T267">
        <v>0</v>
      </c>
      <c r="V267" s="27">
        <v>0</v>
      </c>
      <c r="W267" s="27">
        <v>0</v>
      </c>
      <c r="X267" s="27">
        <v>0</v>
      </c>
      <c r="AA267" s="23">
        <v>44259</v>
      </c>
      <c r="AB267">
        <v>1</v>
      </c>
      <c r="AC267" t="s">
        <v>57</v>
      </c>
      <c r="AD267">
        <v>1</v>
      </c>
      <c r="AE267">
        <v>30</v>
      </c>
      <c r="AF267" s="27">
        <v>693702</v>
      </c>
      <c r="AM267">
        <v>1</v>
      </c>
      <c r="AN267">
        <v>1</v>
      </c>
      <c r="AQ267" s="27">
        <v>461592</v>
      </c>
      <c r="AR267" t="s">
        <v>58</v>
      </c>
      <c r="AS267">
        <v>0</v>
      </c>
      <c r="AT267">
        <v>0</v>
      </c>
      <c r="AW267">
        <v>5</v>
      </c>
      <c r="BB267">
        <v>1</v>
      </c>
      <c r="BC267">
        <v>7</v>
      </c>
      <c r="BD267">
        <v>2</v>
      </c>
      <c r="BE267" s="3">
        <v>44286</v>
      </c>
      <c r="BF267" s="16" t="str">
        <f>VLOOKUP(C267,'Cta Contable'!A:E,5,FALSE)</f>
        <v>A</v>
      </c>
      <c r="BG267" s="16" t="str">
        <f>VLOOKUP(C267,'Cta Contable'!A:D,4,FALSE)</f>
        <v>Consumo</v>
      </c>
      <c r="BH267" t="str">
        <f>VLOOKUP(Q267,Lista!A:B,2,TRUE)</f>
        <v>5.000.001 - 10.000.000</v>
      </c>
      <c r="BI267" s="16" t="str">
        <f t="shared" si="10"/>
        <v>Al día</v>
      </c>
      <c r="BJ267" t="str">
        <f t="shared" si="9"/>
        <v>-</v>
      </c>
    </row>
    <row r="268" spans="1:62" x14ac:dyDescent="0.25">
      <c r="A268" t="s">
        <v>56</v>
      </c>
      <c r="B268" t="s">
        <v>171</v>
      </c>
      <c r="C268" s="17">
        <v>144205</v>
      </c>
      <c r="D268">
        <v>3</v>
      </c>
      <c r="E268">
        <v>21426</v>
      </c>
      <c r="F268" s="23">
        <v>44264</v>
      </c>
      <c r="G268" s="23">
        <v>45360</v>
      </c>
      <c r="H268">
        <v>0</v>
      </c>
      <c r="I268">
        <v>1</v>
      </c>
      <c r="J268">
        <v>0</v>
      </c>
      <c r="K268">
        <v>30</v>
      </c>
      <c r="L268">
        <v>2</v>
      </c>
      <c r="M268" s="25">
        <v>17.420000000000002</v>
      </c>
      <c r="N268" s="25">
        <v>18.880393000000002</v>
      </c>
      <c r="O268" s="27">
        <v>7500000</v>
      </c>
      <c r="P268" s="27">
        <v>268966</v>
      </c>
      <c r="Q268" s="27">
        <v>7500000</v>
      </c>
      <c r="R268" s="27">
        <v>76209</v>
      </c>
      <c r="S268">
        <v>0</v>
      </c>
      <c r="T268">
        <v>0</v>
      </c>
      <c r="V268" s="27">
        <v>0</v>
      </c>
      <c r="W268" s="27">
        <v>0</v>
      </c>
      <c r="X268" s="27">
        <v>0</v>
      </c>
      <c r="AA268" s="23">
        <v>44264</v>
      </c>
      <c r="AB268">
        <v>1</v>
      </c>
      <c r="AC268" t="s">
        <v>57</v>
      </c>
      <c r="AD268">
        <v>1</v>
      </c>
      <c r="AE268">
        <v>30</v>
      </c>
      <c r="AF268" s="27">
        <v>0</v>
      </c>
      <c r="AM268">
        <v>1</v>
      </c>
      <c r="AN268">
        <v>1</v>
      </c>
      <c r="AO268" s="40">
        <v>44264</v>
      </c>
      <c r="AP268" s="40" t="s">
        <v>59</v>
      </c>
      <c r="AQ268" s="27">
        <v>2272000</v>
      </c>
      <c r="AR268" t="s">
        <v>58</v>
      </c>
      <c r="AS268">
        <v>1</v>
      </c>
      <c r="AT268">
        <v>0</v>
      </c>
      <c r="AW268">
        <v>5</v>
      </c>
      <c r="BB268">
        <v>1</v>
      </c>
      <c r="BC268">
        <v>7</v>
      </c>
      <c r="BD268">
        <v>2</v>
      </c>
      <c r="BE268" s="3">
        <v>44286</v>
      </c>
      <c r="BF268" s="16" t="str">
        <f>VLOOKUP(C268,'Cta Contable'!A:E,5,FALSE)</f>
        <v>A</v>
      </c>
      <c r="BG268" s="16" t="str">
        <f>VLOOKUP(C268,'Cta Contable'!A:D,4,FALSE)</f>
        <v>Consumo</v>
      </c>
      <c r="BH268" t="str">
        <f>VLOOKUP(Q268,Lista!A:B,2,TRUE)</f>
        <v>5.000.001 - 10.000.000</v>
      </c>
      <c r="BI268" s="16" t="str">
        <f t="shared" si="10"/>
        <v>Al día</v>
      </c>
      <c r="BJ268" t="str">
        <f t="shared" si="9"/>
        <v>-</v>
      </c>
    </row>
    <row r="269" spans="1:62" x14ac:dyDescent="0.25">
      <c r="A269" t="s">
        <v>56</v>
      </c>
      <c r="B269" t="s">
        <v>171</v>
      </c>
      <c r="C269" s="17">
        <v>144205</v>
      </c>
      <c r="D269">
        <v>4</v>
      </c>
      <c r="E269">
        <v>16761</v>
      </c>
      <c r="F269" s="23">
        <v>43223</v>
      </c>
      <c r="G269" s="23">
        <v>44870</v>
      </c>
      <c r="H269">
        <v>0</v>
      </c>
      <c r="I269">
        <v>1</v>
      </c>
      <c r="J269">
        <v>34</v>
      </c>
      <c r="K269">
        <v>30</v>
      </c>
      <c r="L269">
        <v>2</v>
      </c>
      <c r="M269" s="25">
        <v>20.38</v>
      </c>
      <c r="N269" s="25">
        <v>22.395662000000002</v>
      </c>
      <c r="O269" s="27">
        <v>18000000</v>
      </c>
      <c r="P269" s="27">
        <v>511860</v>
      </c>
      <c r="Q269" s="27">
        <v>8606260</v>
      </c>
      <c r="R269" s="27">
        <v>126672</v>
      </c>
      <c r="S269">
        <v>0</v>
      </c>
      <c r="T269">
        <v>0</v>
      </c>
      <c r="V269" s="27">
        <v>0</v>
      </c>
      <c r="W269" s="27">
        <v>0</v>
      </c>
      <c r="X269" s="27">
        <v>0</v>
      </c>
      <c r="AA269" s="23">
        <v>44259</v>
      </c>
      <c r="AB269">
        <v>1</v>
      </c>
      <c r="AC269" t="s">
        <v>57</v>
      </c>
      <c r="AD269">
        <v>1</v>
      </c>
      <c r="AE269">
        <v>30</v>
      </c>
      <c r="AF269" s="27">
        <v>0</v>
      </c>
      <c r="AM269">
        <v>1</v>
      </c>
      <c r="AN269">
        <v>1</v>
      </c>
      <c r="AQ269" s="27">
        <v>7700263</v>
      </c>
      <c r="AR269" t="s">
        <v>58</v>
      </c>
      <c r="AS269">
        <v>0</v>
      </c>
      <c r="AT269">
        <v>0</v>
      </c>
      <c r="AW269">
        <v>5</v>
      </c>
      <c r="BB269">
        <v>1</v>
      </c>
      <c r="BC269">
        <v>7</v>
      </c>
      <c r="BD269">
        <v>2</v>
      </c>
      <c r="BE269" s="3">
        <v>44286</v>
      </c>
      <c r="BF269" s="16" t="str">
        <f>VLOOKUP(C269,'Cta Contable'!A:E,5,FALSE)</f>
        <v>A</v>
      </c>
      <c r="BG269" s="16" t="str">
        <f>VLOOKUP(C269,'Cta Contable'!A:D,4,FALSE)</f>
        <v>Consumo</v>
      </c>
      <c r="BH269" t="str">
        <f>VLOOKUP(Q269,Lista!A:B,2,TRUE)</f>
        <v>5.000.001 - 10.000.000</v>
      </c>
      <c r="BI269" s="16" t="str">
        <f t="shared" si="10"/>
        <v>Al día</v>
      </c>
      <c r="BJ269" t="str">
        <f t="shared" si="9"/>
        <v>-</v>
      </c>
    </row>
    <row r="270" spans="1:62" x14ac:dyDescent="0.25">
      <c r="A270" t="s">
        <v>56</v>
      </c>
      <c r="B270" t="s">
        <v>171</v>
      </c>
      <c r="C270" s="17">
        <v>144205</v>
      </c>
      <c r="D270">
        <v>4</v>
      </c>
      <c r="E270">
        <v>19240</v>
      </c>
      <c r="F270" s="23">
        <v>44013</v>
      </c>
      <c r="G270" s="23">
        <v>44958</v>
      </c>
      <c r="H270">
        <v>29</v>
      </c>
      <c r="I270">
        <v>1</v>
      </c>
      <c r="J270">
        <v>7</v>
      </c>
      <c r="K270">
        <v>30</v>
      </c>
      <c r="L270">
        <v>2</v>
      </c>
      <c r="M270" s="25">
        <v>20.94</v>
      </c>
      <c r="N270" s="25">
        <v>23.071335999999999</v>
      </c>
      <c r="O270" s="27">
        <v>7869788</v>
      </c>
      <c r="P270" s="27">
        <v>330845</v>
      </c>
      <c r="Q270" s="27">
        <v>6442155</v>
      </c>
      <c r="R270" s="27">
        <v>220707</v>
      </c>
      <c r="S270">
        <v>0</v>
      </c>
      <c r="T270">
        <v>0</v>
      </c>
      <c r="V270" s="27">
        <v>0</v>
      </c>
      <c r="W270" s="27">
        <v>0</v>
      </c>
      <c r="X270" s="27">
        <v>0</v>
      </c>
      <c r="AA270" s="23">
        <v>44250</v>
      </c>
      <c r="AB270">
        <v>1</v>
      </c>
      <c r="AC270" t="s">
        <v>57</v>
      </c>
      <c r="AD270">
        <v>1</v>
      </c>
      <c r="AE270">
        <v>30</v>
      </c>
      <c r="AF270" s="27">
        <v>218420</v>
      </c>
      <c r="AM270">
        <v>1</v>
      </c>
      <c r="AN270">
        <v>1</v>
      </c>
      <c r="AQ270" s="27">
        <v>1077365</v>
      </c>
      <c r="AR270" t="s">
        <v>58</v>
      </c>
      <c r="AS270">
        <v>0</v>
      </c>
      <c r="AT270">
        <v>0</v>
      </c>
      <c r="AW270">
        <v>1</v>
      </c>
      <c r="AX270">
        <v>2</v>
      </c>
      <c r="AY270">
        <v>44013</v>
      </c>
      <c r="AZ270" t="s">
        <v>59</v>
      </c>
      <c r="BB270">
        <v>1</v>
      </c>
      <c r="BC270">
        <v>7</v>
      </c>
      <c r="BD270">
        <v>2</v>
      </c>
      <c r="BE270" s="3">
        <v>44286</v>
      </c>
      <c r="BF270" s="16" t="str">
        <f>VLOOKUP(C270,'Cta Contable'!A:E,5,FALSE)</f>
        <v>A</v>
      </c>
      <c r="BG270" s="16" t="str">
        <f>VLOOKUP(C270,'Cta Contable'!A:D,4,FALSE)</f>
        <v>Consumo</v>
      </c>
      <c r="BH270" t="str">
        <f>VLOOKUP(Q270,Lista!A:B,2,TRUE)</f>
        <v>5.000.001 - 10.000.000</v>
      </c>
      <c r="BI270" s="16" t="str">
        <f t="shared" si="10"/>
        <v>Al día</v>
      </c>
      <c r="BJ270" t="str">
        <f t="shared" si="9"/>
        <v>-</v>
      </c>
    </row>
    <row r="271" spans="1:62" x14ac:dyDescent="0.25">
      <c r="A271" t="s">
        <v>56</v>
      </c>
      <c r="B271" t="s">
        <v>171</v>
      </c>
      <c r="C271" s="17">
        <v>144205</v>
      </c>
      <c r="D271">
        <v>4</v>
      </c>
      <c r="E271">
        <v>19553</v>
      </c>
      <c r="F271" s="23">
        <v>44013</v>
      </c>
      <c r="G271" s="23">
        <v>44635</v>
      </c>
      <c r="H271">
        <v>0</v>
      </c>
      <c r="I271">
        <v>1</v>
      </c>
      <c r="J271">
        <v>8</v>
      </c>
      <c r="K271">
        <v>30</v>
      </c>
      <c r="L271">
        <v>2</v>
      </c>
      <c r="M271" s="25">
        <v>11.28</v>
      </c>
      <c r="N271" s="25">
        <v>11.881841</v>
      </c>
      <c r="O271" s="27">
        <v>2274057</v>
      </c>
      <c r="P271" s="27">
        <v>125258</v>
      </c>
      <c r="Q271" s="27">
        <v>1415141</v>
      </c>
      <c r="R271" s="27">
        <v>5385</v>
      </c>
      <c r="S271">
        <v>0</v>
      </c>
      <c r="T271">
        <v>0</v>
      </c>
      <c r="V271" s="27">
        <v>0</v>
      </c>
      <c r="W271" s="27">
        <v>0</v>
      </c>
      <c r="X271" s="27">
        <v>0</v>
      </c>
      <c r="AA271" s="23">
        <v>44274</v>
      </c>
      <c r="AB271">
        <v>1</v>
      </c>
      <c r="AC271" t="s">
        <v>57</v>
      </c>
      <c r="AD271">
        <v>1</v>
      </c>
      <c r="AE271">
        <v>30</v>
      </c>
      <c r="AF271" s="27">
        <v>0</v>
      </c>
      <c r="AM271">
        <v>1</v>
      </c>
      <c r="AN271">
        <v>1</v>
      </c>
      <c r="AQ271" s="27">
        <v>236663</v>
      </c>
      <c r="AR271" t="s">
        <v>58</v>
      </c>
      <c r="AS271">
        <v>0</v>
      </c>
      <c r="AT271">
        <v>0</v>
      </c>
      <c r="AW271">
        <v>1</v>
      </c>
      <c r="AX271">
        <v>2</v>
      </c>
      <c r="AY271">
        <v>44013</v>
      </c>
      <c r="AZ271" t="s">
        <v>59</v>
      </c>
      <c r="BB271">
        <v>1</v>
      </c>
      <c r="BC271">
        <v>7</v>
      </c>
      <c r="BD271">
        <v>2</v>
      </c>
      <c r="BE271" s="3">
        <v>44286</v>
      </c>
      <c r="BF271" s="16" t="str">
        <f>VLOOKUP(C271,'Cta Contable'!A:E,5,FALSE)</f>
        <v>A</v>
      </c>
      <c r="BG271" s="16" t="str">
        <f>VLOOKUP(C271,'Cta Contable'!A:D,4,FALSE)</f>
        <v>Consumo</v>
      </c>
      <c r="BH271" t="str">
        <f>VLOOKUP(Q271,Lista!A:B,2,TRUE)</f>
        <v>1- 2.500.000</v>
      </c>
      <c r="BI271" s="16" t="str">
        <f t="shared" si="10"/>
        <v>Al día</v>
      </c>
      <c r="BJ271" t="str">
        <f t="shared" si="9"/>
        <v>-</v>
      </c>
    </row>
    <row r="272" spans="1:62" x14ac:dyDescent="0.25">
      <c r="A272" t="s">
        <v>56</v>
      </c>
      <c r="B272" t="s">
        <v>171</v>
      </c>
      <c r="C272" s="17">
        <v>144205</v>
      </c>
      <c r="D272">
        <v>4</v>
      </c>
      <c r="E272">
        <v>20678</v>
      </c>
      <c r="F272" s="23">
        <v>44111</v>
      </c>
      <c r="G272" s="23">
        <v>45351</v>
      </c>
      <c r="H272">
        <v>0</v>
      </c>
      <c r="I272">
        <v>1</v>
      </c>
      <c r="J272">
        <v>4</v>
      </c>
      <c r="K272">
        <v>30</v>
      </c>
      <c r="L272">
        <v>2</v>
      </c>
      <c r="M272" s="25">
        <v>19.32</v>
      </c>
      <c r="N272" s="25">
        <v>21.126010999999998</v>
      </c>
      <c r="O272" s="27">
        <v>5000000</v>
      </c>
      <c r="P272" s="27">
        <v>170510</v>
      </c>
      <c r="Q272" s="27">
        <v>4631171</v>
      </c>
      <c r="R272" s="27">
        <v>73721</v>
      </c>
      <c r="S272">
        <v>0</v>
      </c>
      <c r="T272">
        <v>0</v>
      </c>
      <c r="V272" s="27">
        <v>0</v>
      </c>
      <c r="W272" s="27">
        <v>0</v>
      </c>
      <c r="X272" s="27">
        <v>0</v>
      </c>
      <c r="AA272" s="23">
        <v>44273</v>
      </c>
      <c r="AB272">
        <v>1</v>
      </c>
      <c r="AC272" t="s">
        <v>57</v>
      </c>
      <c r="AD272">
        <v>1</v>
      </c>
      <c r="AE272">
        <v>30</v>
      </c>
      <c r="AF272" s="27">
        <v>0</v>
      </c>
      <c r="AM272">
        <v>1</v>
      </c>
      <c r="AN272">
        <v>1</v>
      </c>
      <c r="AQ272" s="27">
        <v>774502</v>
      </c>
      <c r="AR272" t="s">
        <v>58</v>
      </c>
      <c r="AS272">
        <v>0</v>
      </c>
      <c r="AT272">
        <v>0</v>
      </c>
      <c r="AW272">
        <v>5</v>
      </c>
      <c r="BB272">
        <v>1</v>
      </c>
      <c r="BC272">
        <v>7</v>
      </c>
      <c r="BD272">
        <v>2</v>
      </c>
      <c r="BE272" s="3">
        <v>44286</v>
      </c>
      <c r="BF272" s="16" t="str">
        <f>VLOOKUP(C272,'Cta Contable'!A:E,5,FALSE)</f>
        <v>A</v>
      </c>
      <c r="BG272" s="16" t="str">
        <f>VLOOKUP(C272,'Cta Contable'!A:D,4,FALSE)</f>
        <v>Consumo</v>
      </c>
      <c r="BH272" t="str">
        <f>VLOOKUP(Q272,Lista!A:B,2,TRUE)</f>
        <v>2.500.001 - 5.000.000</v>
      </c>
      <c r="BI272" s="16" t="str">
        <f t="shared" si="10"/>
        <v>Al día</v>
      </c>
      <c r="BJ272" t="str">
        <f t="shared" si="9"/>
        <v>-</v>
      </c>
    </row>
    <row r="273" spans="1:62" x14ac:dyDescent="0.25">
      <c r="A273" t="s">
        <v>56</v>
      </c>
      <c r="B273" t="s">
        <v>171</v>
      </c>
      <c r="C273" s="17">
        <v>144205</v>
      </c>
      <c r="D273">
        <v>4</v>
      </c>
      <c r="E273">
        <v>550003108</v>
      </c>
      <c r="F273" s="23">
        <v>44029</v>
      </c>
      <c r="G273" s="23">
        <v>44456</v>
      </c>
      <c r="H273">
        <v>13</v>
      </c>
      <c r="I273">
        <v>1</v>
      </c>
      <c r="J273">
        <v>7</v>
      </c>
      <c r="K273">
        <v>30</v>
      </c>
      <c r="L273">
        <v>2</v>
      </c>
      <c r="M273" s="25">
        <v>23.432207999999999</v>
      </c>
      <c r="N273" s="25">
        <v>26.12</v>
      </c>
      <c r="O273" s="27">
        <v>1200000</v>
      </c>
      <c r="P273" s="27">
        <v>99134</v>
      </c>
      <c r="Q273" s="27">
        <v>565793</v>
      </c>
      <c r="R273" s="27">
        <v>13639</v>
      </c>
      <c r="S273">
        <v>0</v>
      </c>
      <c r="T273">
        <v>0</v>
      </c>
      <c r="V273" s="27">
        <v>0</v>
      </c>
      <c r="W273" s="27">
        <v>0</v>
      </c>
      <c r="X273" s="27">
        <v>0</v>
      </c>
      <c r="AA273" s="23">
        <v>44250</v>
      </c>
      <c r="AB273">
        <v>1</v>
      </c>
      <c r="AC273" t="s">
        <v>57</v>
      </c>
      <c r="AD273">
        <v>1</v>
      </c>
      <c r="AE273">
        <v>30</v>
      </c>
      <c r="AF273" s="27">
        <v>10532</v>
      </c>
      <c r="AM273">
        <v>1</v>
      </c>
      <c r="AN273">
        <v>1</v>
      </c>
      <c r="AQ273" s="27">
        <v>94621</v>
      </c>
      <c r="AR273" t="s">
        <v>58</v>
      </c>
      <c r="AS273">
        <v>0</v>
      </c>
      <c r="AT273">
        <v>0</v>
      </c>
      <c r="AW273">
        <v>5</v>
      </c>
      <c r="BB273">
        <v>2</v>
      </c>
      <c r="BC273">
        <v>7</v>
      </c>
      <c r="BD273">
        <v>2</v>
      </c>
      <c r="BE273" s="3">
        <v>44286</v>
      </c>
      <c r="BF273" s="16" t="str">
        <f>VLOOKUP(C273,'Cta Contable'!A:E,5,FALSE)</f>
        <v>A</v>
      </c>
      <c r="BG273" s="16" t="str">
        <f>VLOOKUP(C273,'Cta Contable'!A:D,4,FALSE)</f>
        <v>Consumo</v>
      </c>
      <c r="BH273" t="str">
        <f>VLOOKUP(Q273,Lista!A:B,2,TRUE)</f>
        <v>1- 2.500.000</v>
      </c>
      <c r="BI273" s="16" t="str">
        <f t="shared" si="10"/>
        <v>Al día</v>
      </c>
      <c r="BJ273" t="str">
        <f t="shared" si="9"/>
        <v>-</v>
      </c>
    </row>
    <row r="274" spans="1:62" x14ac:dyDescent="0.25">
      <c r="A274" t="s">
        <v>56</v>
      </c>
      <c r="B274" t="s">
        <v>171</v>
      </c>
      <c r="C274" s="17">
        <v>144205</v>
      </c>
      <c r="D274">
        <v>4</v>
      </c>
      <c r="E274">
        <v>550003125</v>
      </c>
      <c r="F274" s="23">
        <v>44113</v>
      </c>
      <c r="G274" s="23">
        <v>44821</v>
      </c>
      <c r="H274">
        <v>13</v>
      </c>
      <c r="I274">
        <v>1</v>
      </c>
      <c r="J274">
        <v>4</v>
      </c>
      <c r="K274">
        <v>30</v>
      </c>
      <c r="L274">
        <v>2</v>
      </c>
      <c r="M274" s="25">
        <v>23.432207999999999</v>
      </c>
      <c r="N274" s="25">
        <v>26.12</v>
      </c>
      <c r="O274" s="27">
        <v>3900000</v>
      </c>
      <c r="P274" s="27">
        <v>213244</v>
      </c>
      <c r="Q274" s="27">
        <v>3342831</v>
      </c>
      <c r="R274" s="27">
        <v>93764</v>
      </c>
      <c r="S274">
        <v>0</v>
      </c>
      <c r="T274">
        <v>0</v>
      </c>
      <c r="V274" s="27">
        <v>0</v>
      </c>
      <c r="W274" s="27">
        <v>0</v>
      </c>
      <c r="X274" s="27">
        <v>0</v>
      </c>
      <c r="AA274" s="23">
        <v>44250</v>
      </c>
      <c r="AB274">
        <v>1</v>
      </c>
      <c r="AC274" t="s">
        <v>57</v>
      </c>
      <c r="AD274">
        <v>1</v>
      </c>
      <c r="AE274">
        <v>30</v>
      </c>
      <c r="AF274" s="27">
        <v>146339</v>
      </c>
      <c r="AM274">
        <v>1</v>
      </c>
      <c r="AN274">
        <v>1</v>
      </c>
      <c r="AQ274" s="27">
        <v>559044</v>
      </c>
      <c r="AR274" t="s">
        <v>58</v>
      </c>
      <c r="AS274">
        <v>0</v>
      </c>
      <c r="AT274">
        <v>0</v>
      </c>
      <c r="AW274">
        <v>5</v>
      </c>
      <c r="BB274">
        <v>2</v>
      </c>
      <c r="BC274">
        <v>7</v>
      </c>
      <c r="BD274">
        <v>2</v>
      </c>
      <c r="BE274" s="3">
        <v>44286</v>
      </c>
      <c r="BF274" s="16" t="str">
        <f>VLOOKUP(C274,'Cta Contable'!A:E,5,FALSE)</f>
        <v>A</v>
      </c>
      <c r="BG274" s="16" t="str">
        <f>VLOOKUP(C274,'Cta Contable'!A:D,4,FALSE)</f>
        <v>Consumo</v>
      </c>
      <c r="BH274" t="str">
        <f>VLOOKUP(Q274,Lista!A:B,2,TRUE)</f>
        <v>2.500.001 - 5.000.000</v>
      </c>
      <c r="BI274" s="16" t="str">
        <f t="shared" si="10"/>
        <v>Al día</v>
      </c>
      <c r="BJ274" t="str">
        <f t="shared" si="9"/>
        <v>-</v>
      </c>
    </row>
    <row r="275" spans="1:62" x14ac:dyDescent="0.25">
      <c r="A275" t="s">
        <v>56</v>
      </c>
      <c r="B275" t="s">
        <v>171</v>
      </c>
      <c r="C275" s="17">
        <v>144205</v>
      </c>
      <c r="D275">
        <v>4</v>
      </c>
      <c r="E275">
        <v>550003162</v>
      </c>
      <c r="F275" s="23">
        <v>44224</v>
      </c>
      <c r="G275" s="23">
        <v>44609</v>
      </c>
      <c r="H275">
        <v>13</v>
      </c>
      <c r="I275">
        <v>1</v>
      </c>
      <c r="J275">
        <v>0</v>
      </c>
      <c r="K275">
        <v>30</v>
      </c>
      <c r="L275">
        <v>2</v>
      </c>
      <c r="M275" s="25">
        <v>23.02</v>
      </c>
      <c r="N275" s="25">
        <v>25.611024</v>
      </c>
      <c r="O275" s="27">
        <v>787000</v>
      </c>
      <c r="P275" s="27">
        <v>74046</v>
      </c>
      <c r="Q275" s="27">
        <v>787000</v>
      </c>
      <c r="R275" s="27">
        <v>21643</v>
      </c>
      <c r="S275">
        <v>0</v>
      </c>
      <c r="T275">
        <v>0</v>
      </c>
      <c r="V275" s="27">
        <v>0</v>
      </c>
      <c r="W275" s="27">
        <v>0</v>
      </c>
      <c r="X275" s="27">
        <v>0</v>
      </c>
      <c r="AA275" s="23">
        <v>44244</v>
      </c>
      <c r="AB275">
        <v>1</v>
      </c>
      <c r="AC275" t="s">
        <v>57</v>
      </c>
      <c r="AD275">
        <v>1</v>
      </c>
      <c r="AE275">
        <v>30</v>
      </c>
      <c r="AF275" s="27">
        <v>58945</v>
      </c>
      <c r="AM275">
        <v>1</v>
      </c>
      <c r="AN275">
        <v>1</v>
      </c>
      <c r="AQ275" s="27">
        <v>131615</v>
      </c>
      <c r="AR275" t="s">
        <v>58</v>
      </c>
      <c r="AS275">
        <v>0</v>
      </c>
      <c r="AT275">
        <v>0</v>
      </c>
      <c r="AW275">
        <v>5</v>
      </c>
      <c r="BB275">
        <v>2</v>
      </c>
      <c r="BC275">
        <v>7</v>
      </c>
      <c r="BD275">
        <v>2</v>
      </c>
      <c r="BE275" s="3">
        <v>44286</v>
      </c>
      <c r="BF275" s="16" t="str">
        <f>VLOOKUP(C275,'Cta Contable'!A:E,5,FALSE)</f>
        <v>A</v>
      </c>
      <c r="BG275" s="16" t="str">
        <f>VLOOKUP(C275,'Cta Contable'!A:D,4,FALSE)</f>
        <v>Consumo</v>
      </c>
      <c r="BH275" t="str">
        <f>VLOOKUP(Q275,Lista!A:B,2,TRUE)</f>
        <v>1- 2.500.000</v>
      </c>
      <c r="BI275" s="16" t="str">
        <f t="shared" si="10"/>
        <v>Al día</v>
      </c>
      <c r="BJ275" t="str">
        <f t="shared" si="9"/>
        <v>-</v>
      </c>
    </row>
    <row r="276" spans="1:62" x14ac:dyDescent="0.25">
      <c r="A276" t="s">
        <v>56</v>
      </c>
      <c r="B276" t="s">
        <v>171</v>
      </c>
      <c r="C276" s="17">
        <v>144205</v>
      </c>
      <c r="D276">
        <v>4</v>
      </c>
      <c r="E276">
        <v>550003181</v>
      </c>
      <c r="F276" s="23">
        <v>44250</v>
      </c>
      <c r="G276" s="23">
        <v>44637</v>
      </c>
      <c r="H276">
        <v>0</v>
      </c>
      <c r="I276">
        <v>1</v>
      </c>
      <c r="J276">
        <v>0</v>
      </c>
      <c r="K276">
        <v>30</v>
      </c>
      <c r="L276">
        <v>2</v>
      </c>
      <c r="M276" s="25">
        <v>23.02</v>
      </c>
      <c r="N276" s="25">
        <v>25.611024</v>
      </c>
      <c r="O276" s="27">
        <v>304000</v>
      </c>
      <c r="P276" s="27">
        <v>28602</v>
      </c>
      <c r="Q276" s="27">
        <v>304000</v>
      </c>
      <c r="R276" s="27">
        <v>2522</v>
      </c>
      <c r="S276">
        <v>0</v>
      </c>
      <c r="T276">
        <v>0</v>
      </c>
      <c r="V276" s="27">
        <v>0</v>
      </c>
      <c r="W276" s="27">
        <v>0</v>
      </c>
      <c r="X276" s="27">
        <v>0</v>
      </c>
      <c r="AA276" s="23">
        <v>44272</v>
      </c>
      <c r="AB276">
        <v>1</v>
      </c>
      <c r="AC276" t="s">
        <v>57</v>
      </c>
      <c r="AD276">
        <v>1</v>
      </c>
      <c r="AE276">
        <v>30</v>
      </c>
      <c r="AF276" s="27">
        <v>0</v>
      </c>
      <c r="AM276">
        <v>1</v>
      </c>
      <c r="AN276">
        <v>1</v>
      </c>
      <c r="AQ276" s="27">
        <v>50840</v>
      </c>
      <c r="AR276" t="s">
        <v>58</v>
      </c>
      <c r="AS276">
        <v>0</v>
      </c>
      <c r="AT276">
        <v>0</v>
      </c>
      <c r="AW276">
        <v>5</v>
      </c>
      <c r="BB276">
        <v>2</v>
      </c>
      <c r="BC276">
        <v>7</v>
      </c>
      <c r="BD276">
        <v>2</v>
      </c>
      <c r="BE276" s="3">
        <v>44286</v>
      </c>
      <c r="BF276" s="16" t="str">
        <f>VLOOKUP(C276,'Cta Contable'!A:E,5,FALSE)</f>
        <v>A</v>
      </c>
      <c r="BG276" s="16" t="str">
        <f>VLOOKUP(C276,'Cta Contable'!A:D,4,FALSE)</f>
        <v>Consumo</v>
      </c>
      <c r="BH276" t="str">
        <f>VLOOKUP(Q276,Lista!A:B,2,TRUE)</f>
        <v>1- 2.500.000</v>
      </c>
      <c r="BI276" s="16" t="str">
        <f t="shared" si="10"/>
        <v>Al día</v>
      </c>
      <c r="BJ276" t="str">
        <f t="shared" si="9"/>
        <v>-</v>
      </c>
    </row>
    <row r="277" spans="1:62" x14ac:dyDescent="0.25">
      <c r="A277" t="s">
        <v>56</v>
      </c>
      <c r="B277" t="s">
        <v>171</v>
      </c>
      <c r="C277" s="17">
        <v>144205</v>
      </c>
      <c r="D277">
        <v>4</v>
      </c>
      <c r="E277">
        <v>19930</v>
      </c>
      <c r="F277" s="23">
        <v>43879</v>
      </c>
      <c r="G277" s="23">
        <v>44717</v>
      </c>
      <c r="H277">
        <v>0</v>
      </c>
      <c r="I277">
        <v>1</v>
      </c>
      <c r="J277">
        <v>12</v>
      </c>
      <c r="K277">
        <v>30</v>
      </c>
      <c r="L277">
        <v>2</v>
      </c>
      <c r="M277" s="25">
        <v>21.07</v>
      </c>
      <c r="N277" s="25">
        <v>23.228676</v>
      </c>
      <c r="O277" s="27">
        <v>7000000</v>
      </c>
      <c r="P277" s="27">
        <v>327779</v>
      </c>
      <c r="Q277" s="27">
        <v>4286741</v>
      </c>
      <c r="R277" s="27">
        <v>62725</v>
      </c>
      <c r="S277">
        <v>0</v>
      </c>
      <c r="T277">
        <v>0</v>
      </c>
      <c r="V277" s="27">
        <v>0</v>
      </c>
      <c r="W277" s="27">
        <v>0</v>
      </c>
      <c r="X277" s="27">
        <v>0</v>
      </c>
      <c r="AA277" s="23">
        <v>44260</v>
      </c>
      <c r="AB277">
        <v>1</v>
      </c>
      <c r="AC277" t="s">
        <v>57</v>
      </c>
      <c r="AD277">
        <v>1</v>
      </c>
      <c r="AE277">
        <v>30</v>
      </c>
      <c r="AF277" s="27">
        <v>0</v>
      </c>
      <c r="AM277">
        <v>1</v>
      </c>
      <c r="AN277">
        <v>1</v>
      </c>
      <c r="AQ277" s="27">
        <v>3569414</v>
      </c>
      <c r="AR277" t="s">
        <v>58</v>
      </c>
      <c r="AS277">
        <v>0</v>
      </c>
      <c r="AT277">
        <v>0</v>
      </c>
      <c r="AW277">
        <v>5</v>
      </c>
      <c r="BB277">
        <v>1</v>
      </c>
      <c r="BC277">
        <v>7</v>
      </c>
      <c r="BD277">
        <v>2</v>
      </c>
      <c r="BE277" s="3">
        <v>44286</v>
      </c>
      <c r="BF277" s="16" t="str">
        <f>VLOOKUP(C277,'Cta Contable'!A:E,5,FALSE)</f>
        <v>A</v>
      </c>
      <c r="BG277" s="16" t="str">
        <f>VLOOKUP(C277,'Cta Contable'!A:D,4,FALSE)</f>
        <v>Consumo</v>
      </c>
      <c r="BH277" t="str">
        <f>VLOOKUP(Q277,Lista!A:B,2,TRUE)</f>
        <v>2.500.001 - 5.000.000</v>
      </c>
      <c r="BI277" s="16" t="str">
        <f t="shared" si="10"/>
        <v>Al día</v>
      </c>
      <c r="BJ277" t="str">
        <f t="shared" si="9"/>
        <v>-</v>
      </c>
    </row>
    <row r="278" spans="1:62" x14ac:dyDescent="0.25">
      <c r="A278" t="s">
        <v>56</v>
      </c>
      <c r="B278" t="s">
        <v>171</v>
      </c>
      <c r="C278" s="17">
        <v>144205</v>
      </c>
      <c r="D278">
        <v>4</v>
      </c>
      <c r="E278">
        <v>18915</v>
      </c>
      <c r="F278" s="23">
        <v>43654</v>
      </c>
      <c r="G278" s="23">
        <v>45148</v>
      </c>
      <c r="H278">
        <v>0</v>
      </c>
      <c r="I278">
        <v>1</v>
      </c>
      <c r="J278">
        <v>19</v>
      </c>
      <c r="K278">
        <v>30</v>
      </c>
      <c r="L278">
        <v>2</v>
      </c>
      <c r="M278" s="25">
        <v>23.42</v>
      </c>
      <c r="N278" s="25">
        <v>26.104899</v>
      </c>
      <c r="O278" s="27">
        <v>9500000</v>
      </c>
      <c r="P278" s="27">
        <v>306679</v>
      </c>
      <c r="Q278" s="27">
        <v>6742666</v>
      </c>
      <c r="R278" s="27">
        <v>82644</v>
      </c>
      <c r="S278">
        <v>0</v>
      </c>
      <c r="T278">
        <v>0</v>
      </c>
      <c r="V278" s="27">
        <v>0</v>
      </c>
      <c r="W278" s="27">
        <v>0</v>
      </c>
      <c r="X278" s="27">
        <v>0</v>
      </c>
      <c r="AA278" s="23">
        <v>44267</v>
      </c>
      <c r="AB278">
        <v>1</v>
      </c>
      <c r="AC278" t="s">
        <v>57</v>
      </c>
      <c r="AD278">
        <v>1</v>
      </c>
      <c r="AE278">
        <v>30</v>
      </c>
      <c r="AF278" s="27">
        <v>0</v>
      </c>
      <c r="AM278">
        <v>1</v>
      </c>
      <c r="AN278">
        <v>1</v>
      </c>
      <c r="AQ278" s="27">
        <v>2296316</v>
      </c>
      <c r="AR278" t="s">
        <v>58</v>
      </c>
      <c r="AS278">
        <v>0</v>
      </c>
      <c r="AT278">
        <v>0</v>
      </c>
      <c r="AW278">
        <v>5</v>
      </c>
      <c r="BB278">
        <v>1</v>
      </c>
      <c r="BC278">
        <v>7</v>
      </c>
      <c r="BD278">
        <v>2</v>
      </c>
      <c r="BE278" s="3">
        <v>44286</v>
      </c>
      <c r="BF278" s="16" t="str">
        <f>VLOOKUP(C278,'Cta Contable'!A:E,5,FALSE)</f>
        <v>A</v>
      </c>
      <c r="BG278" s="16" t="str">
        <f>VLOOKUP(C278,'Cta Contable'!A:D,4,FALSE)</f>
        <v>Consumo</v>
      </c>
      <c r="BH278" t="str">
        <f>VLOOKUP(Q278,Lista!A:B,2,TRUE)</f>
        <v>5.000.001 - 10.000.000</v>
      </c>
      <c r="BI278" s="16" t="str">
        <f t="shared" si="10"/>
        <v>Al día</v>
      </c>
      <c r="BJ278" t="str">
        <f t="shared" si="9"/>
        <v>-</v>
      </c>
    </row>
    <row r="279" spans="1:62" x14ac:dyDescent="0.25">
      <c r="A279" t="s">
        <v>56</v>
      </c>
      <c r="B279" t="s">
        <v>171</v>
      </c>
      <c r="C279" s="17">
        <v>144205</v>
      </c>
      <c r="D279">
        <v>4</v>
      </c>
      <c r="E279">
        <v>20090</v>
      </c>
      <c r="F279" s="23">
        <v>43929</v>
      </c>
      <c r="G279" s="23">
        <v>44540</v>
      </c>
      <c r="H279">
        <v>0</v>
      </c>
      <c r="I279">
        <v>1</v>
      </c>
      <c r="J279">
        <v>11</v>
      </c>
      <c r="K279">
        <v>30</v>
      </c>
      <c r="L279">
        <v>2</v>
      </c>
      <c r="M279" s="25">
        <v>11.31</v>
      </c>
      <c r="N279" s="25">
        <v>11.915098</v>
      </c>
      <c r="O279" s="27">
        <v>1500000</v>
      </c>
      <c r="P279" s="27">
        <v>82643</v>
      </c>
      <c r="Q279" s="27">
        <v>691191</v>
      </c>
      <c r="R279" s="27">
        <v>4123</v>
      </c>
      <c r="S279">
        <v>0</v>
      </c>
      <c r="T279">
        <v>0</v>
      </c>
      <c r="V279" s="27">
        <v>0</v>
      </c>
      <c r="W279" s="27">
        <v>0</v>
      </c>
      <c r="X279" s="27">
        <v>0</v>
      </c>
      <c r="AA279" s="23">
        <v>44266</v>
      </c>
      <c r="AB279">
        <v>1</v>
      </c>
      <c r="AC279" t="s">
        <v>57</v>
      </c>
      <c r="AD279">
        <v>1</v>
      </c>
      <c r="AE279">
        <v>30</v>
      </c>
      <c r="AF279" s="27">
        <v>0</v>
      </c>
      <c r="AM279">
        <v>1</v>
      </c>
      <c r="AN279">
        <v>1</v>
      </c>
      <c r="AQ279" s="27">
        <v>235395</v>
      </c>
      <c r="AR279" t="s">
        <v>58</v>
      </c>
      <c r="AS279">
        <v>0</v>
      </c>
      <c r="AT279">
        <v>0</v>
      </c>
      <c r="AW279">
        <v>5</v>
      </c>
      <c r="BB279">
        <v>1</v>
      </c>
      <c r="BC279">
        <v>7</v>
      </c>
      <c r="BD279">
        <v>2</v>
      </c>
      <c r="BE279" s="3">
        <v>44286</v>
      </c>
      <c r="BF279" s="16" t="str">
        <f>VLOOKUP(C279,'Cta Contable'!A:E,5,FALSE)</f>
        <v>A</v>
      </c>
      <c r="BG279" s="16" t="str">
        <f>VLOOKUP(C279,'Cta Contable'!A:D,4,FALSE)</f>
        <v>Consumo</v>
      </c>
      <c r="BH279" t="str">
        <f>VLOOKUP(Q279,Lista!A:B,2,TRUE)</f>
        <v>1- 2.500.000</v>
      </c>
      <c r="BI279" s="16" t="str">
        <f t="shared" si="10"/>
        <v>Al día</v>
      </c>
      <c r="BJ279" t="str">
        <f t="shared" si="9"/>
        <v>-</v>
      </c>
    </row>
    <row r="280" spans="1:62" x14ac:dyDescent="0.25">
      <c r="A280" t="s">
        <v>56</v>
      </c>
      <c r="B280" t="s">
        <v>171</v>
      </c>
      <c r="C280" s="17">
        <v>144205</v>
      </c>
      <c r="D280">
        <v>4</v>
      </c>
      <c r="E280">
        <v>550003110</v>
      </c>
      <c r="F280" s="23">
        <v>44042</v>
      </c>
      <c r="G280" s="23">
        <v>44655</v>
      </c>
      <c r="H280">
        <v>0</v>
      </c>
      <c r="I280">
        <v>1</v>
      </c>
      <c r="J280">
        <v>8</v>
      </c>
      <c r="K280">
        <v>30</v>
      </c>
      <c r="L280">
        <v>2</v>
      </c>
      <c r="M280" s="25">
        <v>23.432207999999999</v>
      </c>
      <c r="N280" s="25">
        <v>26.12</v>
      </c>
      <c r="O280" s="27">
        <v>2700000</v>
      </c>
      <c r="P280" s="27">
        <v>165150</v>
      </c>
      <c r="Q280" s="27">
        <v>1743010</v>
      </c>
      <c r="R280" s="27">
        <v>21565</v>
      </c>
      <c r="S280">
        <v>0</v>
      </c>
      <c r="T280">
        <v>0</v>
      </c>
      <c r="V280" s="27">
        <v>0</v>
      </c>
      <c r="W280" s="27">
        <v>0</v>
      </c>
      <c r="X280" s="27">
        <v>0</v>
      </c>
      <c r="AA280" s="23">
        <v>44266</v>
      </c>
      <c r="AB280">
        <v>1</v>
      </c>
      <c r="AC280" t="s">
        <v>57</v>
      </c>
      <c r="AD280">
        <v>1</v>
      </c>
      <c r="AE280">
        <v>30</v>
      </c>
      <c r="AF280" s="27">
        <v>0</v>
      </c>
      <c r="AM280">
        <v>1</v>
      </c>
      <c r="AN280">
        <v>1</v>
      </c>
      <c r="AQ280" s="27">
        <v>593608</v>
      </c>
      <c r="AR280" t="s">
        <v>58</v>
      </c>
      <c r="AS280">
        <v>0</v>
      </c>
      <c r="AT280">
        <v>0</v>
      </c>
      <c r="AW280">
        <v>5</v>
      </c>
      <c r="BB280">
        <v>2</v>
      </c>
      <c r="BC280">
        <v>7</v>
      </c>
      <c r="BD280">
        <v>2</v>
      </c>
      <c r="BE280" s="3">
        <v>44286</v>
      </c>
      <c r="BF280" s="16" t="str">
        <f>VLOOKUP(C280,'Cta Contable'!A:E,5,FALSE)</f>
        <v>A</v>
      </c>
      <c r="BG280" s="16" t="str">
        <f>VLOOKUP(C280,'Cta Contable'!A:D,4,FALSE)</f>
        <v>Consumo</v>
      </c>
      <c r="BH280" t="str">
        <f>VLOOKUP(Q280,Lista!A:B,2,TRUE)</f>
        <v>1- 2.500.000</v>
      </c>
      <c r="BI280" s="16" t="str">
        <f t="shared" si="10"/>
        <v>Al día</v>
      </c>
      <c r="BJ280" t="str">
        <f t="shared" si="9"/>
        <v>-</v>
      </c>
    </row>
    <row r="281" spans="1:62" x14ac:dyDescent="0.25">
      <c r="A281" t="s">
        <v>56</v>
      </c>
      <c r="B281" t="s">
        <v>171</v>
      </c>
      <c r="C281" s="17">
        <v>144205</v>
      </c>
      <c r="D281">
        <v>4</v>
      </c>
      <c r="E281">
        <v>550003131</v>
      </c>
      <c r="F281" s="23">
        <v>44144</v>
      </c>
      <c r="G281" s="23">
        <v>44534</v>
      </c>
      <c r="H281">
        <v>0</v>
      </c>
      <c r="I281">
        <v>1</v>
      </c>
      <c r="J281">
        <v>3</v>
      </c>
      <c r="K281">
        <v>30</v>
      </c>
      <c r="L281">
        <v>2</v>
      </c>
      <c r="M281" s="25">
        <v>23.432207999999999</v>
      </c>
      <c r="N281" s="25">
        <v>26.12</v>
      </c>
      <c r="O281" s="27">
        <v>320000</v>
      </c>
      <c r="P281" s="27">
        <v>30233</v>
      </c>
      <c r="Q281" s="27">
        <v>246933</v>
      </c>
      <c r="R281" s="27">
        <v>4186</v>
      </c>
      <c r="S281">
        <v>0</v>
      </c>
      <c r="T281">
        <v>0</v>
      </c>
      <c r="V281" s="27">
        <v>0</v>
      </c>
      <c r="W281" s="27">
        <v>0</v>
      </c>
      <c r="X281" s="27">
        <v>0</v>
      </c>
      <c r="AA281" s="23">
        <v>44266</v>
      </c>
      <c r="AB281">
        <v>1</v>
      </c>
      <c r="AC281" t="s">
        <v>57</v>
      </c>
      <c r="AD281">
        <v>1</v>
      </c>
      <c r="AE281">
        <v>30</v>
      </c>
      <c r="AF281" s="27">
        <v>0</v>
      </c>
      <c r="AM281">
        <v>1</v>
      </c>
      <c r="AN281">
        <v>1</v>
      </c>
      <c r="AQ281" s="27">
        <v>84097</v>
      </c>
      <c r="AR281" t="s">
        <v>58</v>
      </c>
      <c r="AS281">
        <v>0</v>
      </c>
      <c r="AT281">
        <v>0</v>
      </c>
      <c r="AW281">
        <v>5</v>
      </c>
      <c r="BB281">
        <v>2</v>
      </c>
      <c r="BC281">
        <v>7</v>
      </c>
      <c r="BD281">
        <v>2</v>
      </c>
      <c r="BE281" s="3">
        <v>44286</v>
      </c>
      <c r="BF281" s="16" t="str">
        <f>VLOOKUP(C281,'Cta Contable'!A:E,5,FALSE)</f>
        <v>A</v>
      </c>
      <c r="BG281" s="16" t="str">
        <f>VLOOKUP(C281,'Cta Contable'!A:D,4,FALSE)</f>
        <v>Consumo</v>
      </c>
      <c r="BH281" t="str">
        <f>VLOOKUP(Q281,Lista!A:B,2,TRUE)</f>
        <v>1- 2.500.000</v>
      </c>
      <c r="BI281" s="16" t="str">
        <f t="shared" si="10"/>
        <v>Al día</v>
      </c>
      <c r="BJ281" t="str">
        <f t="shared" si="9"/>
        <v>-</v>
      </c>
    </row>
    <row r="282" spans="1:62" x14ac:dyDescent="0.25">
      <c r="A282" t="s">
        <v>56</v>
      </c>
      <c r="B282" t="s">
        <v>171</v>
      </c>
      <c r="C282" s="17">
        <v>144205</v>
      </c>
      <c r="D282">
        <v>4</v>
      </c>
      <c r="E282">
        <v>550003149</v>
      </c>
      <c r="F282" s="23">
        <v>44200</v>
      </c>
      <c r="G282" s="23">
        <v>44565</v>
      </c>
      <c r="H282">
        <v>0</v>
      </c>
      <c r="I282">
        <v>1</v>
      </c>
      <c r="J282">
        <v>2</v>
      </c>
      <c r="K282">
        <v>30</v>
      </c>
      <c r="L282">
        <v>2</v>
      </c>
      <c r="M282" s="25">
        <v>23.02</v>
      </c>
      <c r="N282" s="25">
        <v>25.611024</v>
      </c>
      <c r="O282" s="27">
        <v>167000</v>
      </c>
      <c r="P282" s="27">
        <v>15712</v>
      </c>
      <c r="Q282" s="27">
        <v>141744</v>
      </c>
      <c r="R282" s="27">
        <v>2366</v>
      </c>
      <c r="S282">
        <v>0</v>
      </c>
      <c r="T282">
        <v>0</v>
      </c>
      <c r="V282" s="27">
        <v>0</v>
      </c>
      <c r="W282" s="27">
        <v>0</v>
      </c>
      <c r="X282" s="27">
        <v>0</v>
      </c>
      <c r="AA282" s="23">
        <v>44266</v>
      </c>
      <c r="AB282">
        <v>1</v>
      </c>
      <c r="AC282" t="s">
        <v>57</v>
      </c>
      <c r="AD282">
        <v>1</v>
      </c>
      <c r="AE282">
        <v>30</v>
      </c>
      <c r="AF282" s="27">
        <v>0</v>
      </c>
      <c r="AM282">
        <v>1</v>
      </c>
      <c r="AN282">
        <v>1</v>
      </c>
      <c r="AQ282" s="27">
        <v>48273</v>
      </c>
      <c r="AR282" t="s">
        <v>58</v>
      </c>
      <c r="AS282">
        <v>0</v>
      </c>
      <c r="AT282">
        <v>0</v>
      </c>
      <c r="AW282">
        <v>5</v>
      </c>
      <c r="BB282">
        <v>2</v>
      </c>
      <c r="BC282">
        <v>7</v>
      </c>
      <c r="BD282">
        <v>2</v>
      </c>
      <c r="BE282" s="3">
        <v>44286</v>
      </c>
      <c r="BF282" s="16" t="str">
        <f>VLOOKUP(C282,'Cta Contable'!A:E,5,FALSE)</f>
        <v>A</v>
      </c>
      <c r="BG282" s="16" t="str">
        <f>VLOOKUP(C282,'Cta Contable'!A:D,4,FALSE)</f>
        <v>Consumo</v>
      </c>
      <c r="BH282" t="str">
        <f>VLOOKUP(Q282,Lista!A:B,2,TRUE)</f>
        <v>1- 2.500.000</v>
      </c>
      <c r="BI282" s="16" t="str">
        <f t="shared" si="10"/>
        <v>Al día</v>
      </c>
      <c r="BJ282" t="str">
        <f t="shared" si="9"/>
        <v>-</v>
      </c>
    </row>
    <row r="283" spans="1:62" x14ac:dyDescent="0.25">
      <c r="A283" t="s">
        <v>56</v>
      </c>
      <c r="B283" t="s">
        <v>171</v>
      </c>
      <c r="C283" s="17">
        <v>144205</v>
      </c>
      <c r="D283">
        <v>4</v>
      </c>
      <c r="E283">
        <v>550003169</v>
      </c>
      <c r="F283" s="23">
        <v>44238</v>
      </c>
      <c r="G283" s="23">
        <v>44624</v>
      </c>
      <c r="H283">
        <v>0</v>
      </c>
      <c r="I283">
        <v>1</v>
      </c>
      <c r="J283">
        <v>0</v>
      </c>
      <c r="K283">
        <v>30</v>
      </c>
      <c r="L283">
        <v>2</v>
      </c>
      <c r="M283" s="25">
        <v>23.02</v>
      </c>
      <c r="N283" s="25">
        <v>25.611024</v>
      </c>
      <c r="O283" s="27">
        <v>200000</v>
      </c>
      <c r="P283" s="27">
        <v>18817</v>
      </c>
      <c r="Q283" s="27">
        <v>200000</v>
      </c>
      <c r="R283" s="27">
        <v>3328</v>
      </c>
      <c r="S283">
        <v>0</v>
      </c>
      <c r="T283">
        <v>0</v>
      </c>
      <c r="V283" s="27">
        <v>0</v>
      </c>
      <c r="W283" s="27">
        <v>0</v>
      </c>
      <c r="X283" s="27">
        <v>0</v>
      </c>
      <c r="AA283" s="23">
        <v>44259</v>
      </c>
      <c r="AB283">
        <v>1</v>
      </c>
      <c r="AC283" t="s">
        <v>57</v>
      </c>
      <c r="AD283">
        <v>1</v>
      </c>
      <c r="AE283">
        <v>30</v>
      </c>
      <c r="AF283" s="27">
        <v>0</v>
      </c>
      <c r="AM283">
        <v>1</v>
      </c>
      <c r="AN283">
        <v>1</v>
      </c>
      <c r="AQ283" s="27">
        <v>68113</v>
      </c>
      <c r="AR283" t="s">
        <v>58</v>
      </c>
      <c r="AS283">
        <v>0</v>
      </c>
      <c r="AT283">
        <v>0</v>
      </c>
      <c r="AW283">
        <v>5</v>
      </c>
      <c r="BB283">
        <v>2</v>
      </c>
      <c r="BC283">
        <v>7</v>
      </c>
      <c r="BD283">
        <v>2</v>
      </c>
      <c r="BE283" s="3">
        <v>44286</v>
      </c>
      <c r="BF283" s="16" t="str">
        <f>VLOOKUP(C283,'Cta Contable'!A:E,5,FALSE)</f>
        <v>A</v>
      </c>
      <c r="BG283" s="16" t="str">
        <f>VLOOKUP(C283,'Cta Contable'!A:D,4,FALSE)</f>
        <v>Consumo</v>
      </c>
      <c r="BH283" t="str">
        <f>VLOOKUP(Q283,Lista!A:B,2,TRUE)</f>
        <v>1- 2.500.000</v>
      </c>
      <c r="BI283" s="16" t="str">
        <f t="shared" si="10"/>
        <v>Al día</v>
      </c>
      <c r="BJ283" t="str">
        <f t="shared" si="9"/>
        <v>-</v>
      </c>
    </row>
    <row r="284" spans="1:62" x14ac:dyDescent="0.25">
      <c r="A284" t="s">
        <v>56</v>
      </c>
      <c r="B284" t="s">
        <v>171</v>
      </c>
      <c r="C284" s="17">
        <v>144205</v>
      </c>
      <c r="D284">
        <v>4</v>
      </c>
      <c r="E284">
        <v>550003172</v>
      </c>
      <c r="F284" s="23">
        <v>44242</v>
      </c>
      <c r="G284" s="23">
        <v>44624</v>
      </c>
      <c r="H284">
        <v>0</v>
      </c>
      <c r="I284">
        <v>1</v>
      </c>
      <c r="J284">
        <v>0</v>
      </c>
      <c r="K284">
        <v>30</v>
      </c>
      <c r="L284">
        <v>2</v>
      </c>
      <c r="M284" s="25">
        <v>23.02</v>
      </c>
      <c r="N284" s="25">
        <v>25.611024</v>
      </c>
      <c r="O284" s="27">
        <v>150000</v>
      </c>
      <c r="P284" s="27">
        <v>14113</v>
      </c>
      <c r="Q284" s="27">
        <v>150000</v>
      </c>
      <c r="R284" s="27">
        <v>2496</v>
      </c>
      <c r="S284">
        <v>0</v>
      </c>
      <c r="T284">
        <v>0</v>
      </c>
      <c r="V284" s="27">
        <v>0</v>
      </c>
      <c r="W284" s="27">
        <v>0</v>
      </c>
      <c r="X284" s="27">
        <v>0</v>
      </c>
      <c r="AA284" s="23">
        <v>44259</v>
      </c>
      <c r="AB284">
        <v>1</v>
      </c>
      <c r="AC284" t="s">
        <v>57</v>
      </c>
      <c r="AD284">
        <v>1</v>
      </c>
      <c r="AE284">
        <v>30</v>
      </c>
      <c r="AF284" s="27">
        <v>0</v>
      </c>
      <c r="AM284">
        <v>1</v>
      </c>
      <c r="AN284">
        <v>1</v>
      </c>
      <c r="AQ284" s="27">
        <v>51085</v>
      </c>
      <c r="AR284" t="s">
        <v>58</v>
      </c>
      <c r="AS284">
        <v>0</v>
      </c>
      <c r="AT284">
        <v>0</v>
      </c>
      <c r="AW284">
        <v>5</v>
      </c>
      <c r="BB284">
        <v>2</v>
      </c>
      <c r="BC284">
        <v>7</v>
      </c>
      <c r="BD284">
        <v>2</v>
      </c>
      <c r="BE284" s="3">
        <v>44286</v>
      </c>
      <c r="BF284" s="16" t="str">
        <f>VLOOKUP(C284,'Cta Contable'!A:E,5,FALSE)</f>
        <v>A</v>
      </c>
      <c r="BG284" s="16" t="str">
        <f>VLOOKUP(C284,'Cta Contable'!A:D,4,FALSE)</f>
        <v>Consumo</v>
      </c>
      <c r="BH284" t="str">
        <f>VLOOKUP(Q284,Lista!A:B,2,TRUE)</f>
        <v>1- 2.500.000</v>
      </c>
      <c r="BI284" s="16" t="str">
        <f t="shared" si="10"/>
        <v>Al día</v>
      </c>
      <c r="BJ284" t="str">
        <f t="shared" si="9"/>
        <v>-</v>
      </c>
    </row>
    <row r="285" spans="1:62" x14ac:dyDescent="0.25">
      <c r="A285" t="s">
        <v>56</v>
      </c>
      <c r="B285" t="s">
        <v>171</v>
      </c>
      <c r="C285" s="17">
        <v>144205</v>
      </c>
      <c r="D285">
        <v>4</v>
      </c>
      <c r="E285">
        <v>550003197</v>
      </c>
      <c r="F285" s="23">
        <v>44270</v>
      </c>
      <c r="G285" s="23">
        <v>44655</v>
      </c>
      <c r="H285">
        <v>0</v>
      </c>
      <c r="I285">
        <v>1</v>
      </c>
      <c r="J285">
        <v>0</v>
      </c>
      <c r="K285">
        <v>30</v>
      </c>
      <c r="L285">
        <v>2</v>
      </c>
      <c r="M285" s="25">
        <v>23.02</v>
      </c>
      <c r="N285" s="25">
        <v>25.611024</v>
      </c>
      <c r="O285" s="27">
        <v>200000</v>
      </c>
      <c r="P285" s="27">
        <v>18817</v>
      </c>
      <c r="Q285" s="27">
        <v>200000</v>
      </c>
      <c r="R285" s="27">
        <v>0</v>
      </c>
      <c r="S285">
        <v>0</v>
      </c>
      <c r="T285">
        <v>0</v>
      </c>
      <c r="V285" s="27">
        <v>0</v>
      </c>
      <c r="W285" s="27">
        <v>0</v>
      </c>
      <c r="X285" s="27">
        <v>0</v>
      </c>
      <c r="AA285" s="23">
        <v>44286</v>
      </c>
      <c r="AB285">
        <v>1</v>
      </c>
      <c r="AC285" t="s">
        <v>57</v>
      </c>
      <c r="AD285">
        <v>1</v>
      </c>
      <c r="AE285">
        <v>30</v>
      </c>
      <c r="AF285" s="27">
        <v>0</v>
      </c>
      <c r="AM285">
        <v>1</v>
      </c>
      <c r="AN285">
        <v>1</v>
      </c>
      <c r="AQ285" s="27">
        <v>68113</v>
      </c>
      <c r="AR285" t="s">
        <v>58</v>
      </c>
      <c r="AS285">
        <v>0</v>
      </c>
      <c r="AT285">
        <v>0</v>
      </c>
      <c r="AW285">
        <v>5</v>
      </c>
      <c r="BB285">
        <v>2</v>
      </c>
      <c r="BC285">
        <v>7</v>
      </c>
      <c r="BD285">
        <v>2</v>
      </c>
      <c r="BE285" s="3">
        <v>44286</v>
      </c>
      <c r="BF285" s="16" t="str">
        <f>VLOOKUP(C285,'Cta Contable'!A:E,5,FALSE)</f>
        <v>A</v>
      </c>
      <c r="BG285" s="16" t="str">
        <f>VLOOKUP(C285,'Cta Contable'!A:D,4,FALSE)</f>
        <v>Consumo</v>
      </c>
      <c r="BH285" t="str">
        <f>VLOOKUP(Q285,Lista!A:B,2,TRUE)</f>
        <v>1- 2.500.000</v>
      </c>
      <c r="BI285" s="16" t="str">
        <f t="shared" si="10"/>
        <v>Al día</v>
      </c>
      <c r="BJ285" t="str">
        <f t="shared" si="9"/>
        <v>-</v>
      </c>
    </row>
    <row r="286" spans="1:62" x14ac:dyDescent="0.25">
      <c r="A286" t="s">
        <v>56</v>
      </c>
      <c r="B286" t="s">
        <v>171</v>
      </c>
      <c r="C286" s="17">
        <v>144205</v>
      </c>
      <c r="D286">
        <v>4</v>
      </c>
      <c r="E286">
        <v>20706</v>
      </c>
      <c r="F286" s="23">
        <v>44117</v>
      </c>
      <c r="G286" s="23">
        <v>45043</v>
      </c>
      <c r="H286">
        <v>3</v>
      </c>
      <c r="I286">
        <v>1</v>
      </c>
      <c r="J286">
        <v>4</v>
      </c>
      <c r="K286">
        <v>30</v>
      </c>
      <c r="L286">
        <v>2</v>
      </c>
      <c r="M286" s="25">
        <v>11.42</v>
      </c>
      <c r="N286" s="25">
        <v>12.037115999999999</v>
      </c>
      <c r="O286" s="27">
        <v>2958000</v>
      </c>
      <c r="P286" s="27">
        <v>113809</v>
      </c>
      <c r="Q286" s="27">
        <v>2610442</v>
      </c>
      <c r="R286" s="27">
        <v>26586</v>
      </c>
      <c r="S286">
        <v>0</v>
      </c>
      <c r="T286">
        <v>0</v>
      </c>
      <c r="V286" s="27">
        <v>0</v>
      </c>
      <c r="W286" s="27">
        <v>0</v>
      </c>
      <c r="X286" s="27">
        <v>0</v>
      </c>
      <c r="AA286" s="23">
        <v>44257</v>
      </c>
      <c r="AB286">
        <v>1</v>
      </c>
      <c r="AC286" t="s">
        <v>57</v>
      </c>
      <c r="AD286">
        <v>1</v>
      </c>
      <c r="AE286">
        <v>30</v>
      </c>
      <c r="AF286" s="27">
        <v>88972</v>
      </c>
      <c r="AM286">
        <v>1</v>
      </c>
      <c r="AN286">
        <v>1</v>
      </c>
      <c r="AQ286" s="27">
        <v>3127159</v>
      </c>
      <c r="AR286" t="s">
        <v>58</v>
      </c>
      <c r="AS286">
        <v>0</v>
      </c>
      <c r="AT286">
        <v>0</v>
      </c>
      <c r="AW286">
        <v>5</v>
      </c>
      <c r="BB286">
        <v>1</v>
      </c>
      <c r="BC286">
        <v>7</v>
      </c>
      <c r="BD286">
        <v>2</v>
      </c>
      <c r="BE286" s="3">
        <v>44286</v>
      </c>
      <c r="BF286" s="16" t="str">
        <f>VLOOKUP(C286,'Cta Contable'!A:E,5,FALSE)</f>
        <v>A</v>
      </c>
      <c r="BG286" s="16" t="str">
        <f>VLOOKUP(C286,'Cta Contable'!A:D,4,FALSE)</f>
        <v>Consumo</v>
      </c>
      <c r="BH286" t="str">
        <f>VLOOKUP(Q286,Lista!A:B,2,TRUE)</f>
        <v>2.500.001 - 5.000.000</v>
      </c>
      <c r="BI286" s="16" t="str">
        <f t="shared" si="10"/>
        <v>Al día</v>
      </c>
      <c r="BJ286" t="str">
        <f t="shared" si="9"/>
        <v>-</v>
      </c>
    </row>
    <row r="287" spans="1:62" x14ac:dyDescent="0.25">
      <c r="A287" t="s">
        <v>56</v>
      </c>
      <c r="B287" t="s">
        <v>171</v>
      </c>
      <c r="C287" s="17">
        <v>144205</v>
      </c>
      <c r="D287">
        <v>4</v>
      </c>
      <c r="E287">
        <v>18892</v>
      </c>
      <c r="F287" s="23">
        <v>43649</v>
      </c>
      <c r="G287" s="23">
        <v>44382</v>
      </c>
      <c r="H287">
        <v>0</v>
      </c>
      <c r="I287">
        <v>1</v>
      </c>
      <c r="J287">
        <v>23</v>
      </c>
      <c r="K287">
        <v>30</v>
      </c>
      <c r="L287">
        <v>2</v>
      </c>
      <c r="M287" s="25">
        <v>11.39</v>
      </c>
      <c r="N287" s="25">
        <v>12.003826</v>
      </c>
      <c r="O287" s="27">
        <v>2550000</v>
      </c>
      <c r="P287" s="27">
        <v>119312</v>
      </c>
      <c r="Q287" s="27">
        <v>95122</v>
      </c>
      <c r="R287" s="27">
        <v>210</v>
      </c>
      <c r="S287">
        <v>0</v>
      </c>
      <c r="T287">
        <v>0</v>
      </c>
      <c r="V287" s="27">
        <v>0</v>
      </c>
      <c r="W287" s="27">
        <v>0</v>
      </c>
      <c r="X287" s="27">
        <v>0</v>
      </c>
      <c r="AA287" s="23">
        <v>44278</v>
      </c>
      <c r="AB287">
        <v>1</v>
      </c>
      <c r="AC287" t="s">
        <v>57</v>
      </c>
      <c r="AD287">
        <v>1</v>
      </c>
      <c r="AE287">
        <v>30</v>
      </c>
      <c r="AF287" s="27">
        <v>0</v>
      </c>
      <c r="AM287">
        <v>1</v>
      </c>
      <c r="AN287">
        <v>1</v>
      </c>
      <c r="AQ287" s="27">
        <v>3255774</v>
      </c>
      <c r="AR287" t="s">
        <v>58</v>
      </c>
      <c r="AS287">
        <v>0</v>
      </c>
      <c r="AT287">
        <v>0</v>
      </c>
      <c r="AW287">
        <v>5</v>
      </c>
      <c r="BB287">
        <v>1</v>
      </c>
      <c r="BC287">
        <v>7</v>
      </c>
      <c r="BD287">
        <v>2</v>
      </c>
      <c r="BE287" s="3">
        <v>44286</v>
      </c>
      <c r="BF287" s="16" t="str">
        <f>VLOOKUP(C287,'Cta Contable'!A:E,5,FALSE)</f>
        <v>A</v>
      </c>
      <c r="BG287" s="16" t="str">
        <f>VLOOKUP(C287,'Cta Contable'!A:D,4,FALSE)</f>
        <v>Consumo</v>
      </c>
      <c r="BH287" t="str">
        <f>VLOOKUP(Q287,Lista!A:B,2,TRUE)</f>
        <v>1- 2.500.000</v>
      </c>
      <c r="BI287" s="16" t="str">
        <f t="shared" si="10"/>
        <v>Al día</v>
      </c>
      <c r="BJ287" t="str">
        <f t="shared" si="9"/>
        <v>-</v>
      </c>
    </row>
    <row r="288" spans="1:62" x14ac:dyDescent="0.25">
      <c r="A288" t="s">
        <v>56</v>
      </c>
      <c r="B288" t="s">
        <v>171</v>
      </c>
      <c r="C288" s="17">
        <v>144205</v>
      </c>
      <c r="D288">
        <v>4</v>
      </c>
      <c r="E288">
        <v>20175</v>
      </c>
      <c r="F288" s="23">
        <v>43980</v>
      </c>
      <c r="G288" s="23">
        <v>45199</v>
      </c>
      <c r="H288">
        <v>0</v>
      </c>
      <c r="I288">
        <v>1</v>
      </c>
      <c r="J288">
        <v>9</v>
      </c>
      <c r="K288">
        <v>30</v>
      </c>
      <c r="L288">
        <v>2</v>
      </c>
      <c r="M288" s="25">
        <v>19.320074000000002</v>
      </c>
      <c r="N288" s="25">
        <v>21.126100000000001</v>
      </c>
      <c r="O288" s="27">
        <v>5000000</v>
      </c>
      <c r="P288" s="27">
        <v>170511</v>
      </c>
      <c r="Q288" s="27">
        <v>4135725</v>
      </c>
      <c r="R288" s="27">
        <v>62424</v>
      </c>
      <c r="S288">
        <v>0</v>
      </c>
      <c r="T288">
        <v>0</v>
      </c>
      <c r="V288" s="27">
        <v>0</v>
      </c>
      <c r="W288" s="27">
        <v>0</v>
      </c>
      <c r="X288" s="27">
        <v>0</v>
      </c>
      <c r="AA288" s="23">
        <v>44260</v>
      </c>
      <c r="AB288">
        <v>1</v>
      </c>
      <c r="AC288" t="s">
        <v>57</v>
      </c>
      <c r="AD288">
        <v>1</v>
      </c>
      <c r="AE288">
        <v>30</v>
      </c>
      <c r="AF288" s="27">
        <v>0</v>
      </c>
      <c r="AM288">
        <v>1</v>
      </c>
      <c r="AN288">
        <v>1</v>
      </c>
      <c r="AQ288" s="27">
        <v>1781000</v>
      </c>
      <c r="AR288" t="s">
        <v>58</v>
      </c>
      <c r="AS288">
        <v>0</v>
      </c>
      <c r="AT288">
        <v>0</v>
      </c>
      <c r="AW288">
        <v>5</v>
      </c>
      <c r="BB288">
        <v>1</v>
      </c>
      <c r="BC288">
        <v>7</v>
      </c>
      <c r="BD288">
        <v>2</v>
      </c>
      <c r="BE288" s="3">
        <v>44286</v>
      </c>
      <c r="BF288" s="16" t="str">
        <f>VLOOKUP(C288,'Cta Contable'!A:E,5,FALSE)</f>
        <v>A</v>
      </c>
      <c r="BG288" s="16" t="str">
        <f>VLOOKUP(C288,'Cta Contable'!A:D,4,FALSE)</f>
        <v>Consumo</v>
      </c>
      <c r="BH288" t="str">
        <f>VLOOKUP(Q288,Lista!A:B,2,TRUE)</f>
        <v>2.500.001 - 5.000.000</v>
      </c>
      <c r="BI288" s="16" t="str">
        <f t="shared" si="10"/>
        <v>Al día</v>
      </c>
      <c r="BJ288" t="str">
        <f t="shared" si="9"/>
        <v>-</v>
      </c>
    </row>
    <row r="289" spans="1:62" x14ac:dyDescent="0.25">
      <c r="A289" t="s">
        <v>56</v>
      </c>
      <c r="B289" t="s">
        <v>171</v>
      </c>
      <c r="C289" s="17">
        <v>144205</v>
      </c>
      <c r="D289">
        <v>4</v>
      </c>
      <c r="E289">
        <v>16690</v>
      </c>
      <c r="F289" s="23">
        <v>43203</v>
      </c>
      <c r="G289" s="23">
        <v>44576</v>
      </c>
      <c r="H289">
        <v>0</v>
      </c>
      <c r="I289">
        <v>1</v>
      </c>
      <c r="J289">
        <v>35</v>
      </c>
      <c r="K289">
        <v>30</v>
      </c>
      <c r="L289">
        <v>2</v>
      </c>
      <c r="M289" s="25">
        <v>20.38</v>
      </c>
      <c r="N289" s="25">
        <v>22.395662000000002</v>
      </c>
      <c r="O289" s="27">
        <v>25000000</v>
      </c>
      <c r="P289" s="27">
        <v>799112</v>
      </c>
      <c r="Q289" s="27">
        <v>7084927</v>
      </c>
      <c r="R289" s="27">
        <v>108297</v>
      </c>
      <c r="S289">
        <v>0</v>
      </c>
      <c r="T289">
        <v>0</v>
      </c>
      <c r="V289" s="27">
        <v>0</v>
      </c>
      <c r="W289" s="27">
        <v>0</v>
      </c>
      <c r="X289" s="27">
        <v>0</v>
      </c>
      <c r="AA289" s="23">
        <v>44258</v>
      </c>
      <c r="AB289">
        <v>1</v>
      </c>
      <c r="AC289" t="s">
        <v>57</v>
      </c>
      <c r="AD289">
        <v>1</v>
      </c>
      <c r="AE289">
        <v>30</v>
      </c>
      <c r="AF289" s="27">
        <v>0</v>
      </c>
      <c r="AM289">
        <v>1</v>
      </c>
      <c r="AN289">
        <v>1</v>
      </c>
      <c r="AQ289" s="27">
        <v>2922500</v>
      </c>
      <c r="AR289" t="s">
        <v>58</v>
      </c>
      <c r="AS289">
        <v>0</v>
      </c>
      <c r="AT289">
        <v>0</v>
      </c>
      <c r="AW289">
        <v>5</v>
      </c>
      <c r="BB289">
        <v>1</v>
      </c>
      <c r="BC289">
        <v>7</v>
      </c>
      <c r="BD289">
        <v>2</v>
      </c>
      <c r="BE289" s="3">
        <v>44286</v>
      </c>
      <c r="BF289" s="16" t="str">
        <f>VLOOKUP(C289,'Cta Contable'!A:E,5,FALSE)</f>
        <v>A</v>
      </c>
      <c r="BG289" s="16" t="str">
        <f>VLOOKUP(C289,'Cta Contable'!A:D,4,FALSE)</f>
        <v>Consumo</v>
      </c>
      <c r="BH289" t="str">
        <f>VLOOKUP(Q289,Lista!A:B,2,TRUE)</f>
        <v>5.000.001 - 10.000.000</v>
      </c>
      <c r="BI289" s="16" t="str">
        <f t="shared" si="10"/>
        <v>Al día</v>
      </c>
      <c r="BJ289" t="str">
        <f t="shared" si="9"/>
        <v>-</v>
      </c>
    </row>
    <row r="290" spans="1:62" x14ac:dyDescent="0.25">
      <c r="A290" t="s">
        <v>56</v>
      </c>
      <c r="B290" t="s">
        <v>171</v>
      </c>
      <c r="C290" s="17">
        <v>144205</v>
      </c>
      <c r="D290">
        <v>4</v>
      </c>
      <c r="E290">
        <v>20679</v>
      </c>
      <c r="F290" s="23">
        <v>44112</v>
      </c>
      <c r="G290" s="23">
        <v>44965</v>
      </c>
      <c r="H290">
        <v>0</v>
      </c>
      <c r="I290">
        <v>1</v>
      </c>
      <c r="J290">
        <v>6</v>
      </c>
      <c r="K290">
        <v>30</v>
      </c>
      <c r="L290">
        <v>2</v>
      </c>
      <c r="M290" s="25">
        <v>11.42</v>
      </c>
      <c r="N290" s="25">
        <v>12.037115999999999</v>
      </c>
      <c r="O290" s="27">
        <v>6531000</v>
      </c>
      <c r="P290" s="27">
        <v>266807</v>
      </c>
      <c r="Q290" s="27">
        <v>5252955</v>
      </c>
      <c r="R290" s="27">
        <v>0</v>
      </c>
      <c r="S290">
        <v>0</v>
      </c>
      <c r="T290">
        <v>0</v>
      </c>
      <c r="V290" s="27">
        <v>0</v>
      </c>
      <c r="W290" s="27">
        <v>0</v>
      </c>
      <c r="X290" s="27">
        <v>0</v>
      </c>
      <c r="AA290" s="23">
        <v>44285</v>
      </c>
      <c r="AB290">
        <v>1</v>
      </c>
      <c r="AC290" t="s">
        <v>57</v>
      </c>
      <c r="AD290">
        <v>1</v>
      </c>
      <c r="AE290">
        <v>30</v>
      </c>
      <c r="AF290" s="27">
        <v>0</v>
      </c>
      <c r="AM290">
        <v>1</v>
      </c>
      <c r="AN290">
        <v>1</v>
      </c>
      <c r="AQ290" s="27">
        <v>6531861</v>
      </c>
      <c r="AR290" t="s">
        <v>58</v>
      </c>
      <c r="AS290">
        <v>0</v>
      </c>
      <c r="AT290">
        <v>0</v>
      </c>
      <c r="AW290">
        <v>5</v>
      </c>
      <c r="BB290">
        <v>1</v>
      </c>
      <c r="BC290">
        <v>7</v>
      </c>
      <c r="BD290">
        <v>2</v>
      </c>
      <c r="BE290" s="3">
        <v>44286</v>
      </c>
      <c r="BF290" s="16" t="str">
        <f>VLOOKUP(C290,'Cta Contable'!A:E,5,FALSE)</f>
        <v>A</v>
      </c>
      <c r="BG290" s="16" t="str">
        <f>VLOOKUP(C290,'Cta Contable'!A:D,4,FALSE)</f>
        <v>Consumo</v>
      </c>
      <c r="BH290" t="str">
        <f>VLOOKUP(Q290,Lista!A:B,2,TRUE)</f>
        <v>5.000.001 - 10.000.000</v>
      </c>
      <c r="BI290" s="16" t="str">
        <f t="shared" si="10"/>
        <v>Al día</v>
      </c>
      <c r="BJ290" t="str">
        <f t="shared" si="9"/>
        <v>-</v>
      </c>
    </row>
    <row r="291" spans="1:62" x14ac:dyDescent="0.25">
      <c r="A291" t="s">
        <v>56</v>
      </c>
      <c r="B291" t="s">
        <v>171</v>
      </c>
      <c r="C291" s="17">
        <v>144205</v>
      </c>
      <c r="D291">
        <v>4</v>
      </c>
      <c r="E291">
        <v>20774</v>
      </c>
      <c r="F291" s="23">
        <v>44125</v>
      </c>
      <c r="G291" s="23">
        <v>45251</v>
      </c>
      <c r="H291">
        <v>0</v>
      </c>
      <c r="I291">
        <v>1</v>
      </c>
      <c r="J291">
        <v>3</v>
      </c>
      <c r="K291">
        <v>30</v>
      </c>
      <c r="L291">
        <v>2</v>
      </c>
      <c r="M291" s="25">
        <v>21.029983999999999</v>
      </c>
      <c r="N291" s="25">
        <v>23.180223999999999</v>
      </c>
      <c r="O291" s="27">
        <v>5948917</v>
      </c>
      <c r="P291" s="27">
        <v>219860</v>
      </c>
      <c r="Q291" s="27">
        <v>5578706</v>
      </c>
      <c r="R291" s="27">
        <v>39108</v>
      </c>
      <c r="S291">
        <v>0</v>
      </c>
      <c r="T291">
        <v>0</v>
      </c>
      <c r="V291" s="27">
        <v>0</v>
      </c>
      <c r="W291" s="27">
        <v>0</v>
      </c>
      <c r="X291" s="27">
        <v>0</v>
      </c>
      <c r="AA291" s="23">
        <v>44273</v>
      </c>
      <c r="AB291">
        <v>1</v>
      </c>
      <c r="AC291" t="s">
        <v>57</v>
      </c>
      <c r="AD291">
        <v>1</v>
      </c>
      <c r="AE291">
        <v>30</v>
      </c>
      <c r="AF291" s="27">
        <v>0</v>
      </c>
      <c r="AM291">
        <v>1</v>
      </c>
      <c r="AN291">
        <v>1</v>
      </c>
      <c r="AQ291" s="27">
        <v>648000</v>
      </c>
      <c r="AR291" t="s">
        <v>58</v>
      </c>
      <c r="AS291">
        <v>0</v>
      </c>
      <c r="AT291">
        <v>0</v>
      </c>
      <c r="AW291">
        <v>5</v>
      </c>
      <c r="BB291">
        <v>1</v>
      </c>
      <c r="BC291">
        <v>7</v>
      </c>
      <c r="BD291">
        <v>1</v>
      </c>
      <c r="BE291" s="3">
        <v>44286</v>
      </c>
      <c r="BF291" s="16" t="str">
        <f>VLOOKUP(C291,'Cta Contable'!A:E,5,FALSE)</f>
        <v>A</v>
      </c>
      <c r="BG291" s="16" t="str">
        <f>VLOOKUP(C291,'Cta Contable'!A:D,4,FALSE)</f>
        <v>Consumo</v>
      </c>
      <c r="BH291" t="str">
        <f>VLOOKUP(Q291,Lista!A:B,2,TRUE)</f>
        <v>5.000.001 - 10.000.000</v>
      </c>
      <c r="BI291" s="16" t="str">
        <f t="shared" si="10"/>
        <v>Al día</v>
      </c>
      <c r="BJ291" t="str">
        <f t="shared" si="9"/>
        <v>-</v>
      </c>
    </row>
    <row r="292" spans="1:62" x14ac:dyDescent="0.25">
      <c r="A292" t="s">
        <v>56</v>
      </c>
      <c r="B292" t="s">
        <v>171</v>
      </c>
      <c r="C292" s="17">
        <v>144205</v>
      </c>
      <c r="D292">
        <v>4</v>
      </c>
      <c r="E292">
        <v>20377</v>
      </c>
      <c r="F292" s="23">
        <v>44040</v>
      </c>
      <c r="G292" s="23">
        <v>45397</v>
      </c>
      <c r="H292">
        <v>0</v>
      </c>
      <c r="I292">
        <v>1</v>
      </c>
      <c r="J292">
        <v>7</v>
      </c>
      <c r="K292">
        <v>30</v>
      </c>
      <c r="L292">
        <v>2</v>
      </c>
      <c r="M292" s="25">
        <v>21.02</v>
      </c>
      <c r="N292" s="25">
        <v>23.168139</v>
      </c>
      <c r="O292" s="27">
        <v>15000000</v>
      </c>
      <c r="P292" s="27">
        <v>491830</v>
      </c>
      <c r="Q292" s="27">
        <v>13309668</v>
      </c>
      <c r="R292" s="27">
        <v>115923</v>
      </c>
      <c r="S292">
        <v>0</v>
      </c>
      <c r="T292">
        <v>0</v>
      </c>
      <c r="V292" s="27">
        <v>0</v>
      </c>
      <c r="W292" s="27">
        <v>0</v>
      </c>
      <c r="X292" s="27">
        <v>0</v>
      </c>
      <c r="AA292" s="23">
        <v>44272</v>
      </c>
      <c r="AB292">
        <v>1</v>
      </c>
      <c r="AC292" t="s">
        <v>57</v>
      </c>
      <c r="AD292">
        <v>1</v>
      </c>
      <c r="AE292">
        <v>30</v>
      </c>
      <c r="AF292" s="27">
        <v>0</v>
      </c>
      <c r="AM292">
        <v>1</v>
      </c>
      <c r="AN292">
        <v>1</v>
      </c>
      <c r="AQ292" s="27">
        <v>2825200</v>
      </c>
      <c r="AR292" t="s">
        <v>58</v>
      </c>
      <c r="AS292">
        <v>0</v>
      </c>
      <c r="AT292">
        <v>0</v>
      </c>
      <c r="AW292">
        <v>5</v>
      </c>
      <c r="BB292">
        <v>1</v>
      </c>
      <c r="BC292">
        <v>7</v>
      </c>
      <c r="BD292">
        <v>2</v>
      </c>
      <c r="BE292" s="3">
        <v>44286</v>
      </c>
      <c r="BF292" s="16" t="str">
        <f>VLOOKUP(C292,'Cta Contable'!A:E,5,FALSE)</f>
        <v>A</v>
      </c>
      <c r="BG292" s="16" t="str">
        <f>VLOOKUP(C292,'Cta Contable'!A:D,4,FALSE)</f>
        <v>Consumo</v>
      </c>
      <c r="BH292" t="str">
        <f>VLOOKUP(Q292,Lista!A:B,2,TRUE)</f>
        <v>10.000.001 - 15.000.000</v>
      </c>
      <c r="BI292" s="16" t="str">
        <f t="shared" si="10"/>
        <v>Al día</v>
      </c>
      <c r="BJ292" t="str">
        <f t="shared" si="9"/>
        <v>-</v>
      </c>
    </row>
    <row r="293" spans="1:62" x14ac:dyDescent="0.25">
      <c r="A293" t="s">
        <v>56</v>
      </c>
      <c r="B293" t="s">
        <v>171</v>
      </c>
      <c r="C293" s="17">
        <v>144205</v>
      </c>
      <c r="D293">
        <v>4</v>
      </c>
      <c r="E293">
        <v>21276</v>
      </c>
      <c r="F293" s="23">
        <v>44236</v>
      </c>
      <c r="G293" s="23">
        <v>45478</v>
      </c>
      <c r="H293">
        <v>0</v>
      </c>
      <c r="I293">
        <v>1</v>
      </c>
      <c r="J293">
        <v>0</v>
      </c>
      <c r="K293">
        <v>30</v>
      </c>
      <c r="L293">
        <v>2</v>
      </c>
      <c r="M293" s="25">
        <v>11.420004</v>
      </c>
      <c r="N293" s="25">
        <v>12.03712</v>
      </c>
      <c r="O293" s="27">
        <v>11000000</v>
      </c>
      <c r="P293" s="27">
        <v>331945</v>
      </c>
      <c r="Q293" s="27">
        <v>11000000</v>
      </c>
      <c r="R293" s="27">
        <v>87225</v>
      </c>
      <c r="S293">
        <v>0</v>
      </c>
      <c r="T293">
        <v>0</v>
      </c>
      <c r="V293" s="27">
        <v>0</v>
      </c>
      <c r="W293" s="27">
        <v>0</v>
      </c>
      <c r="X293" s="27">
        <v>0</v>
      </c>
      <c r="AA293" s="23">
        <v>44260</v>
      </c>
      <c r="AB293">
        <v>1</v>
      </c>
      <c r="AC293" t="s">
        <v>57</v>
      </c>
      <c r="AD293">
        <v>1</v>
      </c>
      <c r="AE293">
        <v>30</v>
      </c>
      <c r="AF293" s="27">
        <v>0</v>
      </c>
      <c r="AM293">
        <v>1</v>
      </c>
      <c r="AN293">
        <v>1</v>
      </c>
      <c r="AQ293" s="27">
        <v>11343985</v>
      </c>
      <c r="AR293" t="s">
        <v>58</v>
      </c>
      <c r="AS293">
        <v>0</v>
      </c>
      <c r="AT293">
        <v>0</v>
      </c>
      <c r="AW293">
        <v>5</v>
      </c>
      <c r="BB293">
        <v>1</v>
      </c>
      <c r="BC293">
        <v>7</v>
      </c>
      <c r="BD293">
        <v>2</v>
      </c>
      <c r="BE293" s="3">
        <v>44286</v>
      </c>
      <c r="BF293" s="16" t="str">
        <f>VLOOKUP(C293,'Cta Contable'!A:E,5,FALSE)</f>
        <v>A</v>
      </c>
      <c r="BG293" s="16" t="str">
        <f>VLOOKUP(C293,'Cta Contable'!A:D,4,FALSE)</f>
        <v>Consumo</v>
      </c>
      <c r="BH293" t="str">
        <f>VLOOKUP(Q293,Lista!A:B,2,TRUE)</f>
        <v>10.000.001 - 15.000.000</v>
      </c>
      <c r="BI293" s="16" t="str">
        <f t="shared" si="10"/>
        <v>Al día</v>
      </c>
      <c r="BJ293" t="str">
        <f t="shared" si="9"/>
        <v>-</v>
      </c>
    </row>
    <row r="294" spans="1:62" x14ac:dyDescent="0.25">
      <c r="A294" t="s">
        <v>56</v>
      </c>
      <c r="B294" t="s">
        <v>171</v>
      </c>
      <c r="C294" s="17">
        <v>144205</v>
      </c>
      <c r="D294">
        <v>4</v>
      </c>
      <c r="E294">
        <v>20264</v>
      </c>
      <c r="F294" s="23">
        <v>44008</v>
      </c>
      <c r="G294" s="23">
        <v>44742</v>
      </c>
      <c r="H294">
        <v>0</v>
      </c>
      <c r="I294">
        <v>1</v>
      </c>
      <c r="J294">
        <v>8</v>
      </c>
      <c r="K294">
        <v>30</v>
      </c>
      <c r="L294">
        <v>2</v>
      </c>
      <c r="M294" s="25">
        <v>21.02</v>
      </c>
      <c r="N294" s="25">
        <v>23.168139</v>
      </c>
      <c r="O294" s="27">
        <v>2000000</v>
      </c>
      <c r="P294" s="27">
        <v>102791</v>
      </c>
      <c r="Q294" s="27">
        <v>1423516</v>
      </c>
      <c r="R294" s="27">
        <v>24652</v>
      </c>
      <c r="S294">
        <v>0</v>
      </c>
      <c r="T294">
        <v>0</v>
      </c>
      <c r="V294" s="27">
        <v>0</v>
      </c>
      <c r="W294" s="27">
        <v>0</v>
      </c>
      <c r="X294" s="27">
        <v>0</v>
      </c>
      <c r="AA294" s="23">
        <v>44258</v>
      </c>
      <c r="AB294">
        <v>1</v>
      </c>
      <c r="AC294" t="s">
        <v>57</v>
      </c>
      <c r="AD294">
        <v>1</v>
      </c>
      <c r="AE294">
        <v>30</v>
      </c>
      <c r="AF294" s="27">
        <v>0</v>
      </c>
      <c r="AM294">
        <v>1</v>
      </c>
      <c r="AN294">
        <v>1</v>
      </c>
      <c r="AQ294" s="27">
        <v>1028000</v>
      </c>
      <c r="AR294" t="s">
        <v>58</v>
      </c>
      <c r="AS294">
        <v>0</v>
      </c>
      <c r="AT294">
        <v>0</v>
      </c>
      <c r="AW294">
        <v>5</v>
      </c>
      <c r="BB294">
        <v>1</v>
      </c>
      <c r="BC294">
        <v>7</v>
      </c>
      <c r="BD294">
        <v>2</v>
      </c>
      <c r="BE294" s="3">
        <v>44286</v>
      </c>
      <c r="BF294" s="16" t="str">
        <f>VLOOKUP(C294,'Cta Contable'!A:E,5,FALSE)</f>
        <v>A</v>
      </c>
      <c r="BG294" s="16" t="str">
        <f>VLOOKUP(C294,'Cta Contable'!A:D,4,FALSE)</f>
        <v>Consumo</v>
      </c>
      <c r="BH294" t="str">
        <f>VLOOKUP(Q294,Lista!A:B,2,TRUE)</f>
        <v>1- 2.500.000</v>
      </c>
      <c r="BI294" s="16" t="str">
        <f t="shared" si="10"/>
        <v>Al día</v>
      </c>
      <c r="BJ294" t="str">
        <f t="shared" si="9"/>
        <v>-</v>
      </c>
    </row>
    <row r="295" spans="1:62" x14ac:dyDescent="0.25">
      <c r="A295" t="s">
        <v>56</v>
      </c>
      <c r="B295" t="s">
        <v>171</v>
      </c>
      <c r="C295" s="17">
        <v>141205</v>
      </c>
      <c r="D295">
        <v>4</v>
      </c>
      <c r="E295">
        <v>21352</v>
      </c>
      <c r="F295" s="23">
        <v>44251</v>
      </c>
      <c r="G295" s="23">
        <v>45931</v>
      </c>
      <c r="H295">
        <v>0</v>
      </c>
      <c r="I295">
        <v>1</v>
      </c>
      <c r="J295">
        <v>1</v>
      </c>
      <c r="K295">
        <v>30</v>
      </c>
      <c r="L295">
        <v>2</v>
      </c>
      <c r="M295" s="25">
        <v>19.529997999999999</v>
      </c>
      <c r="N295" s="25">
        <v>21.376580000000001</v>
      </c>
      <c r="O295" s="27">
        <v>14700000</v>
      </c>
      <c r="P295" s="27">
        <v>406537</v>
      </c>
      <c r="Q295" s="27">
        <v>14520175</v>
      </c>
      <c r="R295" s="27">
        <v>0</v>
      </c>
      <c r="S295">
        <v>0</v>
      </c>
      <c r="T295">
        <v>14700000</v>
      </c>
      <c r="V295" s="27">
        <v>0</v>
      </c>
      <c r="W295" s="27">
        <v>0</v>
      </c>
      <c r="X295" s="27">
        <v>0</v>
      </c>
      <c r="AA295" s="23">
        <v>44286</v>
      </c>
      <c r="AB295">
        <v>1</v>
      </c>
      <c r="AC295" t="s">
        <v>57</v>
      </c>
      <c r="AD295">
        <v>1</v>
      </c>
      <c r="AE295">
        <v>30</v>
      </c>
      <c r="AF295" s="27">
        <v>0</v>
      </c>
      <c r="AM295">
        <v>1</v>
      </c>
      <c r="AN295">
        <v>1</v>
      </c>
      <c r="AQ295" s="27">
        <v>327600</v>
      </c>
      <c r="AR295" t="s">
        <v>58</v>
      </c>
      <c r="AS295">
        <v>0</v>
      </c>
      <c r="AT295">
        <v>0</v>
      </c>
      <c r="AW295">
        <v>5</v>
      </c>
      <c r="BB295">
        <v>1</v>
      </c>
      <c r="BC295">
        <v>7</v>
      </c>
      <c r="BD295">
        <v>2</v>
      </c>
      <c r="BE295" s="3">
        <v>44286</v>
      </c>
      <c r="BF295" s="16" t="str">
        <f>VLOOKUP(C295,'Cta Contable'!A:E,5,FALSE)</f>
        <v>A</v>
      </c>
      <c r="BG295" s="16" t="str">
        <f>VLOOKUP(C295,'Cta Contable'!A:D,4,FALSE)</f>
        <v>Consumo</v>
      </c>
      <c r="BH295" t="str">
        <f>VLOOKUP(Q295,Lista!A:B,2,TRUE)</f>
        <v>10.000.001 - 15.000.000</v>
      </c>
      <c r="BI295" s="16" t="str">
        <f t="shared" si="10"/>
        <v>Al día</v>
      </c>
      <c r="BJ295" t="str">
        <f t="shared" si="9"/>
        <v>-</v>
      </c>
    </row>
    <row r="296" spans="1:62" x14ac:dyDescent="0.25">
      <c r="A296" t="s">
        <v>56</v>
      </c>
      <c r="B296" t="s">
        <v>171</v>
      </c>
      <c r="C296" s="17">
        <v>144205</v>
      </c>
      <c r="D296">
        <v>4</v>
      </c>
      <c r="E296">
        <v>21144</v>
      </c>
      <c r="F296" s="23">
        <v>44195</v>
      </c>
      <c r="G296" s="23">
        <v>45427</v>
      </c>
      <c r="H296">
        <v>0</v>
      </c>
      <c r="I296">
        <v>1</v>
      </c>
      <c r="J296">
        <v>2</v>
      </c>
      <c r="K296">
        <v>30</v>
      </c>
      <c r="L296">
        <v>2</v>
      </c>
      <c r="M296" s="25">
        <v>21.02</v>
      </c>
      <c r="N296" s="25">
        <v>23.168139</v>
      </c>
      <c r="O296" s="27">
        <v>10000000</v>
      </c>
      <c r="P296" s="27">
        <v>349825</v>
      </c>
      <c r="Q296" s="27">
        <v>9647279</v>
      </c>
      <c r="R296" s="27">
        <v>84495</v>
      </c>
      <c r="S296">
        <v>0</v>
      </c>
      <c r="T296">
        <v>0</v>
      </c>
      <c r="V296" s="27">
        <v>0</v>
      </c>
      <c r="W296" s="27">
        <v>0</v>
      </c>
      <c r="X296" s="27">
        <v>0</v>
      </c>
      <c r="AA296" s="23">
        <v>44270</v>
      </c>
      <c r="AB296">
        <v>1</v>
      </c>
      <c r="AC296" t="s">
        <v>57</v>
      </c>
      <c r="AD296">
        <v>1</v>
      </c>
      <c r="AE296">
        <v>30</v>
      </c>
      <c r="AF296" s="27">
        <v>0</v>
      </c>
      <c r="AM296">
        <v>1</v>
      </c>
      <c r="AN296">
        <v>1</v>
      </c>
      <c r="AQ296" s="27">
        <v>2187229</v>
      </c>
      <c r="AR296" t="s">
        <v>58</v>
      </c>
      <c r="AS296">
        <v>0</v>
      </c>
      <c r="AT296">
        <v>0</v>
      </c>
      <c r="AW296">
        <v>5</v>
      </c>
      <c r="BB296">
        <v>1</v>
      </c>
      <c r="BC296">
        <v>7</v>
      </c>
      <c r="BD296">
        <v>2</v>
      </c>
      <c r="BE296" s="3">
        <v>44286</v>
      </c>
      <c r="BF296" s="16" t="str">
        <f>VLOOKUP(C296,'Cta Contable'!A:E,5,FALSE)</f>
        <v>A</v>
      </c>
      <c r="BG296" s="16" t="str">
        <f>VLOOKUP(C296,'Cta Contable'!A:D,4,FALSE)</f>
        <v>Consumo</v>
      </c>
      <c r="BH296" t="str">
        <f>VLOOKUP(Q296,Lista!A:B,2,TRUE)</f>
        <v>5.000.001 - 10.000.000</v>
      </c>
      <c r="BI296" s="16" t="str">
        <f t="shared" si="10"/>
        <v>Al día</v>
      </c>
      <c r="BJ296" t="str">
        <f t="shared" si="9"/>
        <v>-</v>
      </c>
    </row>
    <row r="297" spans="1:62" x14ac:dyDescent="0.25">
      <c r="A297" t="s">
        <v>56</v>
      </c>
      <c r="B297" t="s">
        <v>171</v>
      </c>
      <c r="C297" s="17">
        <v>144205</v>
      </c>
      <c r="D297">
        <v>4</v>
      </c>
      <c r="E297">
        <v>550003176</v>
      </c>
      <c r="F297" s="23">
        <v>44245</v>
      </c>
      <c r="G297" s="23">
        <v>44637</v>
      </c>
      <c r="H297">
        <v>0</v>
      </c>
      <c r="I297">
        <v>1</v>
      </c>
      <c r="J297">
        <v>1</v>
      </c>
      <c r="K297">
        <v>30</v>
      </c>
      <c r="L297">
        <v>2</v>
      </c>
      <c r="M297" s="25">
        <v>23.02</v>
      </c>
      <c r="N297" s="25">
        <v>25.611024</v>
      </c>
      <c r="O297" s="27">
        <v>600000</v>
      </c>
      <c r="P297" s="27">
        <v>56452</v>
      </c>
      <c r="Q297" s="27">
        <v>542657</v>
      </c>
      <c r="R297" s="27">
        <v>4511</v>
      </c>
      <c r="S297">
        <v>0</v>
      </c>
      <c r="T297">
        <v>0</v>
      </c>
      <c r="V297" s="27">
        <v>0</v>
      </c>
      <c r="W297" s="27">
        <v>0</v>
      </c>
      <c r="X297" s="27">
        <v>0</v>
      </c>
      <c r="AA297" s="23">
        <v>44272</v>
      </c>
      <c r="AB297">
        <v>1</v>
      </c>
      <c r="AC297" t="s">
        <v>57</v>
      </c>
      <c r="AD297">
        <v>1</v>
      </c>
      <c r="AE297">
        <v>30</v>
      </c>
      <c r="AF297" s="27">
        <v>0</v>
      </c>
      <c r="AM297">
        <v>1</v>
      </c>
      <c r="AN297">
        <v>1</v>
      </c>
      <c r="AQ297" s="27">
        <v>123031</v>
      </c>
      <c r="AR297" t="s">
        <v>58</v>
      </c>
      <c r="AS297">
        <v>0</v>
      </c>
      <c r="AT297">
        <v>0</v>
      </c>
      <c r="AW297">
        <v>5</v>
      </c>
      <c r="BB297">
        <v>2</v>
      </c>
      <c r="BC297">
        <v>7</v>
      </c>
      <c r="BD297">
        <v>2</v>
      </c>
      <c r="BE297" s="3">
        <v>44286</v>
      </c>
      <c r="BF297" s="16" t="str">
        <f>VLOOKUP(C297,'Cta Contable'!A:E,5,FALSE)</f>
        <v>A</v>
      </c>
      <c r="BG297" s="16" t="str">
        <f>VLOOKUP(C297,'Cta Contable'!A:D,4,FALSE)</f>
        <v>Consumo</v>
      </c>
      <c r="BH297" t="str">
        <f>VLOOKUP(Q297,Lista!A:B,2,TRUE)</f>
        <v>1- 2.500.000</v>
      </c>
      <c r="BI297" s="16" t="str">
        <f t="shared" si="10"/>
        <v>Al día</v>
      </c>
      <c r="BJ297" t="str">
        <f t="shared" si="9"/>
        <v>-</v>
      </c>
    </row>
    <row r="298" spans="1:62" x14ac:dyDescent="0.25">
      <c r="A298" t="s">
        <v>56</v>
      </c>
      <c r="B298" t="s">
        <v>171</v>
      </c>
      <c r="C298" s="17">
        <v>144205</v>
      </c>
      <c r="D298">
        <v>4</v>
      </c>
      <c r="E298">
        <v>550003177</v>
      </c>
      <c r="F298" s="23">
        <v>44245</v>
      </c>
      <c r="G298" s="23">
        <v>44637</v>
      </c>
      <c r="H298">
        <v>0</v>
      </c>
      <c r="I298">
        <v>1</v>
      </c>
      <c r="J298">
        <v>1</v>
      </c>
      <c r="K298">
        <v>30</v>
      </c>
      <c r="L298">
        <v>2</v>
      </c>
      <c r="M298" s="25">
        <v>23.02</v>
      </c>
      <c r="N298" s="25">
        <v>25.611024</v>
      </c>
      <c r="O298" s="27">
        <v>600000</v>
      </c>
      <c r="P298" s="27">
        <v>56452</v>
      </c>
      <c r="Q298" s="27">
        <v>543548</v>
      </c>
      <c r="R298" s="27">
        <v>4524</v>
      </c>
      <c r="S298">
        <v>0</v>
      </c>
      <c r="T298">
        <v>0</v>
      </c>
      <c r="V298" s="27">
        <v>0</v>
      </c>
      <c r="W298" s="27">
        <v>0</v>
      </c>
      <c r="X298" s="27">
        <v>0</v>
      </c>
      <c r="AA298" s="23">
        <v>44272</v>
      </c>
      <c r="AB298">
        <v>1</v>
      </c>
      <c r="AC298" t="s">
        <v>57</v>
      </c>
      <c r="AD298">
        <v>1</v>
      </c>
      <c r="AE298">
        <v>30</v>
      </c>
      <c r="AF298" s="27">
        <v>0</v>
      </c>
      <c r="AM298">
        <v>1</v>
      </c>
      <c r="AN298">
        <v>1</v>
      </c>
      <c r="AQ298" s="27">
        <v>123233</v>
      </c>
      <c r="AR298" t="s">
        <v>58</v>
      </c>
      <c r="AS298">
        <v>0</v>
      </c>
      <c r="AT298">
        <v>0</v>
      </c>
      <c r="AW298">
        <v>5</v>
      </c>
      <c r="BB298">
        <v>2</v>
      </c>
      <c r="BC298">
        <v>7</v>
      </c>
      <c r="BD298">
        <v>2</v>
      </c>
      <c r="BE298" s="3">
        <v>44286</v>
      </c>
      <c r="BF298" s="16" t="str">
        <f>VLOOKUP(C298,'Cta Contable'!A:E,5,FALSE)</f>
        <v>A</v>
      </c>
      <c r="BG298" s="16" t="str">
        <f>VLOOKUP(C298,'Cta Contable'!A:D,4,FALSE)</f>
        <v>Consumo</v>
      </c>
      <c r="BH298" t="str">
        <f>VLOOKUP(Q298,Lista!A:B,2,TRUE)</f>
        <v>1- 2.500.000</v>
      </c>
      <c r="BI298" s="16" t="str">
        <f t="shared" si="10"/>
        <v>Al día</v>
      </c>
      <c r="BJ298" t="str">
        <f t="shared" si="9"/>
        <v>-</v>
      </c>
    </row>
    <row r="299" spans="1:62" x14ac:dyDescent="0.25">
      <c r="A299" t="s">
        <v>56</v>
      </c>
      <c r="B299" t="s">
        <v>171</v>
      </c>
      <c r="C299" s="17">
        <v>144205</v>
      </c>
      <c r="D299">
        <v>4</v>
      </c>
      <c r="E299">
        <v>550003178</v>
      </c>
      <c r="F299" s="23">
        <v>44245</v>
      </c>
      <c r="G299" s="23">
        <v>44637</v>
      </c>
      <c r="H299">
        <v>0</v>
      </c>
      <c r="I299">
        <v>1</v>
      </c>
      <c r="J299">
        <v>1</v>
      </c>
      <c r="K299">
        <v>30</v>
      </c>
      <c r="L299">
        <v>2</v>
      </c>
      <c r="M299" s="25">
        <v>23.02</v>
      </c>
      <c r="N299" s="25">
        <v>25.611024</v>
      </c>
      <c r="O299" s="27">
        <v>600000</v>
      </c>
      <c r="P299" s="27">
        <v>56452</v>
      </c>
      <c r="Q299" s="27">
        <v>543548</v>
      </c>
      <c r="R299" s="27">
        <v>4524</v>
      </c>
      <c r="S299">
        <v>0</v>
      </c>
      <c r="T299">
        <v>0</v>
      </c>
      <c r="V299" s="27">
        <v>0</v>
      </c>
      <c r="W299" s="27">
        <v>0</v>
      </c>
      <c r="X299" s="27">
        <v>0</v>
      </c>
      <c r="AA299" s="23">
        <v>44272</v>
      </c>
      <c r="AB299">
        <v>1</v>
      </c>
      <c r="AC299" t="s">
        <v>57</v>
      </c>
      <c r="AD299">
        <v>1</v>
      </c>
      <c r="AE299">
        <v>30</v>
      </c>
      <c r="AF299" s="27">
        <v>0</v>
      </c>
      <c r="AM299">
        <v>1</v>
      </c>
      <c r="AN299">
        <v>1</v>
      </c>
      <c r="AQ299" s="27">
        <v>123233</v>
      </c>
      <c r="AR299" t="s">
        <v>58</v>
      </c>
      <c r="AS299">
        <v>0</v>
      </c>
      <c r="AT299">
        <v>0</v>
      </c>
      <c r="AW299">
        <v>5</v>
      </c>
      <c r="BB299">
        <v>2</v>
      </c>
      <c r="BC299">
        <v>7</v>
      </c>
      <c r="BD299">
        <v>2</v>
      </c>
      <c r="BE299" s="3">
        <v>44286</v>
      </c>
      <c r="BF299" s="16" t="str">
        <f>VLOOKUP(C299,'Cta Contable'!A:E,5,FALSE)</f>
        <v>A</v>
      </c>
      <c r="BG299" s="16" t="str">
        <f>VLOOKUP(C299,'Cta Contable'!A:D,4,FALSE)</f>
        <v>Consumo</v>
      </c>
      <c r="BH299" t="str">
        <f>VLOOKUP(Q299,Lista!A:B,2,TRUE)</f>
        <v>1- 2.500.000</v>
      </c>
      <c r="BI299" s="16" t="str">
        <f t="shared" si="10"/>
        <v>Al día</v>
      </c>
      <c r="BJ299" t="str">
        <f t="shared" si="9"/>
        <v>-</v>
      </c>
    </row>
    <row r="300" spans="1:62" x14ac:dyDescent="0.25">
      <c r="A300" t="s">
        <v>56</v>
      </c>
      <c r="B300" t="s">
        <v>171</v>
      </c>
      <c r="C300" s="17">
        <v>144205</v>
      </c>
      <c r="D300">
        <v>4</v>
      </c>
      <c r="E300">
        <v>550003189</v>
      </c>
      <c r="F300" s="23">
        <v>44254</v>
      </c>
      <c r="G300" s="23">
        <v>44637</v>
      </c>
      <c r="H300">
        <v>0</v>
      </c>
      <c r="I300">
        <v>1</v>
      </c>
      <c r="J300">
        <v>1</v>
      </c>
      <c r="K300">
        <v>30</v>
      </c>
      <c r="L300">
        <v>2</v>
      </c>
      <c r="M300" s="25">
        <v>23.02</v>
      </c>
      <c r="N300" s="25">
        <v>25.611024</v>
      </c>
      <c r="O300" s="27">
        <v>200000</v>
      </c>
      <c r="P300" s="27">
        <v>18817</v>
      </c>
      <c r="Q300" s="27">
        <v>181183</v>
      </c>
      <c r="R300" s="27">
        <v>1508</v>
      </c>
      <c r="S300">
        <v>0</v>
      </c>
      <c r="T300">
        <v>0</v>
      </c>
      <c r="V300" s="27">
        <v>0</v>
      </c>
      <c r="W300" s="27">
        <v>0</v>
      </c>
      <c r="X300" s="27">
        <v>0</v>
      </c>
      <c r="AA300" s="23">
        <v>44272</v>
      </c>
      <c r="AB300">
        <v>1</v>
      </c>
      <c r="AC300" t="s">
        <v>57</v>
      </c>
      <c r="AD300">
        <v>1</v>
      </c>
      <c r="AE300">
        <v>30</v>
      </c>
      <c r="AF300" s="27">
        <v>0</v>
      </c>
      <c r="AM300">
        <v>1</v>
      </c>
      <c r="AN300">
        <v>1</v>
      </c>
      <c r="AQ300" s="27">
        <v>41078</v>
      </c>
      <c r="AR300" t="s">
        <v>58</v>
      </c>
      <c r="AS300">
        <v>0</v>
      </c>
      <c r="AT300">
        <v>0</v>
      </c>
      <c r="AW300">
        <v>5</v>
      </c>
      <c r="BB300">
        <v>2</v>
      </c>
      <c r="BC300">
        <v>7</v>
      </c>
      <c r="BD300">
        <v>2</v>
      </c>
      <c r="BE300" s="3">
        <v>44286</v>
      </c>
      <c r="BF300" s="16" t="str">
        <f>VLOOKUP(C300,'Cta Contable'!A:E,5,FALSE)</f>
        <v>A</v>
      </c>
      <c r="BG300" s="16" t="str">
        <f>VLOOKUP(C300,'Cta Contable'!A:D,4,FALSE)</f>
        <v>Consumo</v>
      </c>
      <c r="BH300" t="str">
        <f>VLOOKUP(Q300,Lista!A:B,2,TRUE)</f>
        <v>1- 2.500.000</v>
      </c>
      <c r="BI300" s="16" t="str">
        <f t="shared" si="10"/>
        <v>Al día</v>
      </c>
      <c r="BJ300" t="str">
        <f t="shared" si="9"/>
        <v>-</v>
      </c>
    </row>
    <row r="301" spans="1:62" x14ac:dyDescent="0.25">
      <c r="A301" t="s">
        <v>56</v>
      </c>
      <c r="B301" t="s">
        <v>171</v>
      </c>
      <c r="C301" s="17">
        <v>144205</v>
      </c>
      <c r="D301">
        <v>4</v>
      </c>
      <c r="E301">
        <v>550003199</v>
      </c>
      <c r="F301" s="23">
        <v>44273</v>
      </c>
      <c r="G301" s="23">
        <v>44668</v>
      </c>
      <c r="H301">
        <v>0</v>
      </c>
      <c r="I301">
        <v>1</v>
      </c>
      <c r="J301">
        <v>0</v>
      </c>
      <c r="K301">
        <v>30</v>
      </c>
      <c r="L301">
        <v>2</v>
      </c>
      <c r="M301" s="25">
        <v>23.02</v>
      </c>
      <c r="N301" s="25">
        <v>25.611024</v>
      </c>
      <c r="O301" s="27">
        <v>600000</v>
      </c>
      <c r="P301" s="27">
        <v>56452</v>
      </c>
      <c r="Q301" s="27">
        <v>600000</v>
      </c>
      <c r="R301" s="27">
        <v>0</v>
      </c>
      <c r="S301">
        <v>0</v>
      </c>
      <c r="T301">
        <v>0</v>
      </c>
      <c r="V301" s="27">
        <v>0</v>
      </c>
      <c r="W301" s="27">
        <v>0</v>
      </c>
      <c r="X301" s="27">
        <v>0</v>
      </c>
      <c r="AA301" s="23">
        <v>44286</v>
      </c>
      <c r="AB301">
        <v>1</v>
      </c>
      <c r="AC301" t="s">
        <v>57</v>
      </c>
      <c r="AD301">
        <v>1</v>
      </c>
      <c r="AE301">
        <v>30</v>
      </c>
      <c r="AF301" s="27">
        <v>0</v>
      </c>
      <c r="AM301">
        <v>1</v>
      </c>
      <c r="AN301">
        <v>1</v>
      </c>
      <c r="AQ301" s="27">
        <v>136032</v>
      </c>
      <c r="AR301" t="s">
        <v>58</v>
      </c>
      <c r="AS301">
        <v>0</v>
      </c>
      <c r="AT301">
        <v>0</v>
      </c>
      <c r="AW301">
        <v>5</v>
      </c>
      <c r="BB301">
        <v>2</v>
      </c>
      <c r="BC301">
        <v>7</v>
      </c>
      <c r="BD301">
        <v>2</v>
      </c>
      <c r="BE301" s="3">
        <v>44286</v>
      </c>
      <c r="BF301" s="16" t="str">
        <f>VLOOKUP(C301,'Cta Contable'!A:E,5,FALSE)</f>
        <v>A</v>
      </c>
      <c r="BG301" s="16" t="str">
        <f>VLOOKUP(C301,'Cta Contable'!A:D,4,FALSE)</f>
        <v>Consumo</v>
      </c>
      <c r="BH301" t="str">
        <f>VLOOKUP(Q301,Lista!A:B,2,TRUE)</f>
        <v>1- 2.500.000</v>
      </c>
      <c r="BI301" s="16" t="str">
        <f t="shared" si="10"/>
        <v>Al día</v>
      </c>
      <c r="BJ301" t="str">
        <f t="shared" si="9"/>
        <v>-</v>
      </c>
    </row>
    <row r="302" spans="1:62" x14ac:dyDescent="0.25">
      <c r="A302" t="s">
        <v>56</v>
      </c>
      <c r="B302" t="s">
        <v>171</v>
      </c>
      <c r="C302" s="17">
        <v>144205</v>
      </c>
      <c r="D302">
        <v>4</v>
      </c>
      <c r="E302">
        <v>550003200</v>
      </c>
      <c r="F302" s="23">
        <v>44273</v>
      </c>
      <c r="G302" s="23">
        <v>44668</v>
      </c>
      <c r="H302">
        <v>0</v>
      </c>
      <c r="I302">
        <v>1</v>
      </c>
      <c r="J302">
        <v>0</v>
      </c>
      <c r="K302">
        <v>30</v>
      </c>
      <c r="L302">
        <v>2</v>
      </c>
      <c r="M302" s="25">
        <v>23.02</v>
      </c>
      <c r="N302" s="25">
        <v>25.611024</v>
      </c>
      <c r="O302" s="27">
        <v>600000</v>
      </c>
      <c r="P302" s="27">
        <v>56452</v>
      </c>
      <c r="Q302" s="27">
        <v>600000</v>
      </c>
      <c r="R302" s="27">
        <v>0</v>
      </c>
      <c r="S302">
        <v>0</v>
      </c>
      <c r="T302">
        <v>0</v>
      </c>
      <c r="V302" s="27">
        <v>0</v>
      </c>
      <c r="W302" s="27">
        <v>0</v>
      </c>
      <c r="X302" s="27">
        <v>0</v>
      </c>
      <c r="AA302" s="23">
        <v>44286</v>
      </c>
      <c r="AB302">
        <v>1</v>
      </c>
      <c r="AC302" t="s">
        <v>57</v>
      </c>
      <c r="AD302">
        <v>1</v>
      </c>
      <c r="AE302">
        <v>30</v>
      </c>
      <c r="AF302" s="27">
        <v>0</v>
      </c>
      <c r="AM302">
        <v>1</v>
      </c>
      <c r="AN302">
        <v>1</v>
      </c>
      <c r="AQ302" s="27">
        <v>136032</v>
      </c>
      <c r="AR302" t="s">
        <v>58</v>
      </c>
      <c r="AS302">
        <v>0</v>
      </c>
      <c r="AT302">
        <v>0</v>
      </c>
      <c r="AW302">
        <v>5</v>
      </c>
      <c r="BB302">
        <v>2</v>
      </c>
      <c r="BC302">
        <v>7</v>
      </c>
      <c r="BD302">
        <v>2</v>
      </c>
      <c r="BE302" s="3">
        <v>44286</v>
      </c>
      <c r="BF302" s="16" t="str">
        <f>VLOOKUP(C302,'Cta Contable'!A:E,5,FALSE)</f>
        <v>A</v>
      </c>
      <c r="BG302" s="16" t="str">
        <f>VLOOKUP(C302,'Cta Contable'!A:D,4,FALSE)</f>
        <v>Consumo</v>
      </c>
      <c r="BH302" t="str">
        <f>VLOOKUP(Q302,Lista!A:B,2,TRUE)</f>
        <v>1- 2.500.000</v>
      </c>
      <c r="BI302" s="16" t="str">
        <f t="shared" si="10"/>
        <v>Al día</v>
      </c>
      <c r="BJ302" t="str">
        <f t="shared" si="9"/>
        <v>-</v>
      </c>
    </row>
    <row r="303" spans="1:62" x14ac:dyDescent="0.25">
      <c r="A303" t="s">
        <v>56</v>
      </c>
      <c r="B303" t="s">
        <v>171</v>
      </c>
      <c r="C303" s="17">
        <v>144205</v>
      </c>
      <c r="D303">
        <v>4</v>
      </c>
      <c r="E303">
        <v>550003201</v>
      </c>
      <c r="F303" s="23">
        <v>44273</v>
      </c>
      <c r="G303" s="23">
        <v>44668</v>
      </c>
      <c r="H303">
        <v>0</v>
      </c>
      <c r="I303">
        <v>1</v>
      </c>
      <c r="J303">
        <v>0</v>
      </c>
      <c r="K303">
        <v>30</v>
      </c>
      <c r="L303">
        <v>2</v>
      </c>
      <c r="M303" s="25">
        <v>23.02</v>
      </c>
      <c r="N303" s="25">
        <v>25.611024</v>
      </c>
      <c r="O303" s="27">
        <v>600000</v>
      </c>
      <c r="P303" s="27">
        <v>56452</v>
      </c>
      <c r="Q303" s="27">
        <v>600000</v>
      </c>
      <c r="R303" s="27">
        <v>0</v>
      </c>
      <c r="S303">
        <v>0</v>
      </c>
      <c r="T303">
        <v>0</v>
      </c>
      <c r="V303" s="27">
        <v>0</v>
      </c>
      <c r="W303" s="27">
        <v>0</v>
      </c>
      <c r="X303" s="27">
        <v>0</v>
      </c>
      <c r="AA303" s="23">
        <v>44286</v>
      </c>
      <c r="AB303">
        <v>1</v>
      </c>
      <c r="AC303" t="s">
        <v>57</v>
      </c>
      <c r="AD303">
        <v>1</v>
      </c>
      <c r="AE303">
        <v>30</v>
      </c>
      <c r="AF303" s="27">
        <v>0</v>
      </c>
      <c r="AM303">
        <v>1</v>
      </c>
      <c r="AN303">
        <v>1</v>
      </c>
      <c r="AQ303" s="27">
        <v>136032</v>
      </c>
      <c r="AR303" t="s">
        <v>58</v>
      </c>
      <c r="AS303">
        <v>0</v>
      </c>
      <c r="AT303">
        <v>0</v>
      </c>
      <c r="AW303">
        <v>5</v>
      </c>
      <c r="BB303">
        <v>2</v>
      </c>
      <c r="BC303">
        <v>7</v>
      </c>
      <c r="BD303">
        <v>2</v>
      </c>
      <c r="BE303" s="3">
        <v>44286</v>
      </c>
      <c r="BF303" s="16" t="str">
        <f>VLOOKUP(C303,'Cta Contable'!A:E,5,FALSE)</f>
        <v>A</v>
      </c>
      <c r="BG303" s="16" t="str">
        <f>VLOOKUP(C303,'Cta Contable'!A:D,4,FALSE)</f>
        <v>Consumo</v>
      </c>
      <c r="BH303" t="str">
        <f>VLOOKUP(Q303,Lista!A:B,2,TRUE)</f>
        <v>1- 2.500.000</v>
      </c>
      <c r="BI303" s="16" t="str">
        <f t="shared" si="10"/>
        <v>Al día</v>
      </c>
      <c r="BJ303" t="str">
        <f t="shared" si="9"/>
        <v>-</v>
      </c>
    </row>
    <row r="304" spans="1:62" x14ac:dyDescent="0.25">
      <c r="A304" t="s">
        <v>56</v>
      </c>
      <c r="B304" t="s">
        <v>171</v>
      </c>
      <c r="C304" s="17">
        <v>144205</v>
      </c>
      <c r="D304">
        <v>4</v>
      </c>
      <c r="E304">
        <v>21478</v>
      </c>
      <c r="F304" s="23">
        <v>44281</v>
      </c>
      <c r="G304" s="23">
        <v>44650</v>
      </c>
      <c r="H304">
        <v>0</v>
      </c>
      <c r="I304">
        <v>1</v>
      </c>
      <c r="J304">
        <v>0</v>
      </c>
      <c r="K304">
        <v>30</v>
      </c>
      <c r="L304">
        <v>2</v>
      </c>
      <c r="M304" s="25">
        <v>17.420000000000002</v>
      </c>
      <c r="N304" s="25">
        <v>18.880393000000002</v>
      </c>
      <c r="O304" s="27">
        <v>6000000</v>
      </c>
      <c r="P304" s="27">
        <v>548425</v>
      </c>
      <c r="Q304" s="27">
        <v>6000000</v>
      </c>
      <c r="R304" s="27">
        <v>0</v>
      </c>
      <c r="S304">
        <v>0</v>
      </c>
      <c r="T304">
        <v>0</v>
      </c>
      <c r="V304" s="27">
        <v>0</v>
      </c>
      <c r="W304" s="27">
        <v>0</v>
      </c>
      <c r="X304" s="27">
        <v>0</v>
      </c>
      <c r="AA304" s="23">
        <v>44285</v>
      </c>
      <c r="AB304">
        <v>1</v>
      </c>
      <c r="AC304" t="s">
        <v>57</v>
      </c>
      <c r="AD304">
        <v>1</v>
      </c>
      <c r="AE304">
        <v>30</v>
      </c>
      <c r="AF304" s="27">
        <v>0</v>
      </c>
      <c r="AM304">
        <v>1</v>
      </c>
      <c r="AN304">
        <v>1</v>
      </c>
      <c r="AQ304" s="27">
        <v>503000</v>
      </c>
      <c r="AR304" t="s">
        <v>58</v>
      </c>
      <c r="AS304">
        <v>0</v>
      </c>
      <c r="AT304">
        <v>0</v>
      </c>
      <c r="AW304">
        <v>5</v>
      </c>
      <c r="BB304">
        <v>1</v>
      </c>
      <c r="BC304">
        <v>7</v>
      </c>
      <c r="BD304">
        <v>2</v>
      </c>
      <c r="BE304" s="3">
        <v>44286</v>
      </c>
      <c r="BF304" s="16" t="str">
        <f>VLOOKUP(C304,'Cta Contable'!A:E,5,FALSE)</f>
        <v>A</v>
      </c>
      <c r="BG304" s="16" t="str">
        <f>VLOOKUP(C304,'Cta Contable'!A:D,4,FALSE)</f>
        <v>Consumo</v>
      </c>
      <c r="BH304" t="str">
        <f>VLOOKUP(Q304,Lista!A:B,2,TRUE)</f>
        <v>5.000.001 - 10.000.000</v>
      </c>
      <c r="BI304" s="16" t="str">
        <f t="shared" si="10"/>
        <v>Al día</v>
      </c>
      <c r="BJ304" t="str">
        <f t="shared" si="9"/>
        <v>-</v>
      </c>
    </row>
    <row r="305" spans="1:62" x14ac:dyDescent="0.25">
      <c r="A305" t="s">
        <v>56</v>
      </c>
      <c r="B305" t="s">
        <v>171</v>
      </c>
      <c r="C305" s="17">
        <v>144205</v>
      </c>
      <c r="D305">
        <v>4</v>
      </c>
      <c r="E305">
        <v>20833</v>
      </c>
      <c r="F305" s="23">
        <v>44133</v>
      </c>
      <c r="G305" s="23">
        <v>44499</v>
      </c>
      <c r="H305">
        <v>0</v>
      </c>
      <c r="I305">
        <v>1</v>
      </c>
      <c r="J305">
        <v>6</v>
      </c>
      <c r="K305">
        <v>30</v>
      </c>
      <c r="L305">
        <v>2</v>
      </c>
      <c r="M305" s="25">
        <v>23.42</v>
      </c>
      <c r="N305" s="25">
        <v>26.104899</v>
      </c>
      <c r="O305" s="27">
        <v>1000000</v>
      </c>
      <c r="P305" s="27">
        <v>94279</v>
      </c>
      <c r="Q305" s="27">
        <v>491112</v>
      </c>
      <c r="R305" s="27">
        <v>14398</v>
      </c>
      <c r="S305">
        <v>0</v>
      </c>
      <c r="T305">
        <v>0</v>
      </c>
      <c r="V305" s="27">
        <v>0</v>
      </c>
      <c r="W305" s="27">
        <v>0</v>
      </c>
      <c r="X305" s="27">
        <v>0</v>
      </c>
      <c r="AA305" s="23">
        <v>44242</v>
      </c>
      <c r="AB305">
        <v>1</v>
      </c>
      <c r="AC305" t="s">
        <v>57</v>
      </c>
      <c r="AD305">
        <v>1</v>
      </c>
      <c r="AE305">
        <v>30</v>
      </c>
      <c r="AF305" s="27">
        <v>0</v>
      </c>
      <c r="AM305">
        <v>1</v>
      </c>
      <c r="AN305">
        <v>1</v>
      </c>
      <c r="AQ305" s="27">
        <v>375000</v>
      </c>
      <c r="AR305" t="s">
        <v>58</v>
      </c>
      <c r="AS305">
        <v>0</v>
      </c>
      <c r="AT305">
        <v>0</v>
      </c>
      <c r="AW305">
        <v>5</v>
      </c>
      <c r="BB305">
        <v>1</v>
      </c>
      <c r="BC305">
        <v>7</v>
      </c>
      <c r="BD305">
        <v>2</v>
      </c>
      <c r="BE305" s="3">
        <v>44286</v>
      </c>
      <c r="BF305" s="16" t="str">
        <f>VLOOKUP(C305,'Cta Contable'!A:E,5,FALSE)</f>
        <v>A</v>
      </c>
      <c r="BG305" s="16" t="str">
        <f>VLOOKUP(C305,'Cta Contable'!A:D,4,FALSE)</f>
        <v>Consumo</v>
      </c>
      <c r="BH305" t="str">
        <f>VLOOKUP(Q305,Lista!A:B,2,TRUE)</f>
        <v>1- 2.500.000</v>
      </c>
      <c r="BI305" s="16" t="str">
        <f t="shared" si="10"/>
        <v>Al día</v>
      </c>
      <c r="BJ305" t="str">
        <f t="shared" si="9"/>
        <v>-</v>
      </c>
    </row>
    <row r="306" spans="1:62" x14ac:dyDescent="0.25">
      <c r="A306" t="s">
        <v>56</v>
      </c>
      <c r="B306" t="s">
        <v>171</v>
      </c>
      <c r="C306" s="17">
        <v>144205</v>
      </c>
      <c r="D306">
        <v>3</v>
      </c>
      <c r="E306">
        <v>20117</v>
      </c>
      <c r="F306" s="23">
        <v>43956</v>
      </c>
      <c r="G306" s="23">
        <v>44870</v>
      </c>
      <c r="H306">
        <v>0</v>
      </c>
      <c r="I306">
        <v>1</v>
      </c>
      <c r="J306">
        <v>10</v>
      </c>
      <c r="K306">
        <v>30</v>
      </c>
      <c r="L306">
        <v>2</v>
      </c>
      <c r="M306" s="25">
        <v>11.42</v>
      </c>
      <c r="N306" s="25">
        <v>12.037115999999999</v>
      </c>
      <c r="O306" s="27">
        <v>5957000</v>
      </c>
      <c r="P306" s="27">
        <v>229196</v>
      </c>
      <c r="Q306" s="27">
        <v>4150629</v>
      </c>
      <c r="R306" s="27">
        <v>38193</v>
      </c>
      <c r="S306">
        <v>0</v>
      </c>
      <c r="T306">
        <v>0</v>
      </c>
      <c r="V306" s="27">
        <v>0</v>
      </c>
      <c r="W306" s="27">
        <v>0</v>
      </c>
      <c r="X306" s="27">
        <v>0</v>
      </c>
      <c r="AA306" s="23">
        <v>44256</v>
      </c>
      <c r="AB306">
        <v>1</v>
      </c>
      <c r="AC306" t="s">
        <v>57</v>
      </c>
      <c r="AD306">
        <v>1</v>
      </c>
      <c r="AE306">
        <v>30</v>
      </c>
      <c r="AF306" s="27">
        <v>0</v>
      </c>
      <c r="AM306">
        <v>1</v>
      </c>
      <c r="AN306">
        <v>1</v>
      </c>
      <c r="AO306" s="40">
        <v>43956</v>
      </c>
      <c r="AP306" s="40" t="s">
        <v>59</v>
      </c>
      <c r="AQ306" s="27">
        <v>6357427</v>
      </c>
      <c r="AR306" t="s">
        <v>58</v>
      </c>
      <c r="AS306">
        <v>1</v>
      </c>
      <c r="AT306">
        <v>0</v>
      </c>
      <c r="AW306">
        <v>5</v>
      </c>
      <c r="BB306">
        <v>1</v>
      </c>
      <c r="BC306">
        <v>7</v>
      </c>
      <c r="BD306">
        <v>2</v>
      </c>
      <c r="BE306" s="3">
        <v>44286</v>
      </c>
      <c r="BF306" s="16" t="str">
        <f>VLOOKUP(C306,'Cta Contable'!A:E,5,FALSE)</f>
        <v>A</v>
      </c>
      <c r="BG306" s="16" t="str">
        <f>VLOOKUP(C306,'Cta Contable'!A:D,4,FALSE)</f>
        <v>Consumo</v>
      </c>
      <c r="BH306" t="str">
        <f>VLOOKUP(Q306,Lista!A:B,2,TRUE)</f>
        <v>2.500.001 - 5.000.000</v>
      </c>
      <c r="BI306" s="16" t="str">
        <f t="shared" si="10"/>
        <v>Al día</v>
      </c>
      <c r="BJ306" t="str">
        <f t="shared" si="9"/>
        <v>-</v>
      </c>
    </row>
    <row r="307" spans="1:62" x14ac:dyDescent="0.25">
      <c r="A307" t="s">
        <v>56</v>
      </c>
      <c r="B307" t="s">
        <v>171</v>
      </c>
      <c r="C307" s="17">
        <v>144205</v>
      </c>
      <c r="D307">
        <v>4</v>
      </c>
      <c r="E307">
        <v>21428</v>
      </c>
      <c r="F307" s="23">
        <v>44265</v>
      </c>
      <c r="G307" s="23">
        <v>45726</v>
      </c>
      <c r="H307">
        <v>0</v>
      </c>
      <c r="I307">
        <v>1</v>
      </c>
      <c r="J307">
        <v>0</v>
      </c>
      <c r="K307">
        <v>30</v>
      </c>
      <c r="L307">
        <v>2</v>
      </c>
      <c r="M307" s="25">
        <v>11.420004</v>
      </c>
      <c r="N307" s="25">
        <v>12.03712</v>
      </c>
      <c r="O307" s="27">
        <v>12000000</v>
      </c>
      <c r="P307" s="27">
        <v>312600</v>
      </c>
      <c r="Q307" s="27">
        <v>12000000</v>
      </c>
      <c r="R307" s="27">
        <v>76140</v>
      </c>
      <c r="S307">
        <v>0</v>
      </c>
      <c r="T307">
        <v>0</v>
      </c>
      <c r="V307" s="27">
        <v>0</v>
      </c>
      <c r="W307" s="27">
        <v>0</v>
      </c>
      <c r="X307" s="27">
        <v>0</v>
      </c>
      <c r="AA307" s="23">
        <v>44265</v>
      </c>
      <c r="AB307">
        <v>1</v>
      </c>
      <c r="AC307" t="s">
        <v>57</v>
      </c>
      <c r="AD307">
        <v>1</v>
      </c>
      <c r="AE307">
        <v>30</v>
      </c>
      <c r="AF307" s="27">
        <v>0</v>
      </c>
      <c r="AM307">
        <v>1</v>
      </c>
      <c r="AN307">
        <v>1</v>
      </c>
      <c r="AQ307" s="27">
        <v>12570179</v>
      </c>
      <c r="AR307" t="s">
        <v>58</v>
      </c>
      <c r="AS307">
        <v>0</v>
      </c>
      <c r="AT307">
        <v>0</v>
      </c>
      <c r="AW307">
        <v>5</v>
      </c>
      <c r="BB307">
        <v>1</v>
      </c>
      <c r="BC307">
        <v>7</v>
      </c>
      <c r="BD307">
        <v>2</v>
      </c>
      <c r="BE307" s="3">
        <v>44286</v>
      </c>
      <c r="BF307" s="16" t="str">
        <f>VLOOKUP(C307,'Cta Contable'!A:E,5,FALSE)</f>
        <v>A</v>
      </c>
      <c r="BG307" s="16" t="str">
        <f>VLOOKUP(C307,'Cta Contable'!A:D,4,FALSE)</f>
        <v>Consumo</v>
      </c>
      <c r="BH307" t="str">
        <f>VLOOKUP(Q307,Lista!A:B,2,TRUE)</f>
        <v>10.000.001 - 15.000.000</v>
      </c>
      <c r="BI307" s="16" t="str">
        <f t="shared" si="10"/>
        <v>Al día</v>
      </c>
      <c r="BJ307" t="str">
        <f t="shared" si="9"/>
        <v>-</v>
      </c>
    </row>
    <row r="308" spans="1:62" x14ac:dyDescent="0.25">
      <c r="A308" t="s">
        <v>56</v>
      </c>
      <c r="B308" t="s">
        <v>171</v>
      </c>
      <c r="C308" s="17">
        <v>144205</v>
      </c>
      <c r="D308">
        <v>3</v>
      </c>
      <c r="E308">
        <v>20511</v>
      </c>
      <c r="F308" s="23">
        <v>44071</v>
      </c>
      <c r="G308" s="23">
        <v>45716</v>
      </c>
      <c r="H308">
        <v>0</v>
      </c>
      <c r="I308">
        <v>1</v>
      </c>
      <c r="J308">
        <v>8</v>
      </c>
      <c r="K308">
        <v>30</v>
      </c>
      <c r="L308">
        <v>2</v>
      </c>
      <c r="M308" s="25">
        <v>21.02</v>
      </c>
      <c r="N308" s="25">
        <v>23.168139</v>
      </c>
      <c r="O308" s="27">
        <v>29900000</v>
      </c>
      <c r="P308" s="27">
        <v>860753</v>
      </c>
      <c r="Q308" s="27">
        <v>26887804</v>
      </c>
      <c r="R308" s="27">
        <v>104087</v>
      </c>
      <c r="S308">
        <v>0</v>
      </c>
      <c r="T308">
        <v>0</v>
      </c>
      <c r="V308" s="27">
        <v>0</v>
      </c>
      <c r="W308" s="27">
        <v>0</v>
      </c>
      <c r="X308" s="27">
        <v>0</v>
      </c>
      <c r="AA308" s="23">
        <v>44279</v>
      </c>
      <c r="AB308">
        <v>1</v>
      </c>
      <c r="AC308" t="s">
        <v>57</v>
      </c>
      <c r="AD308">
        <v>1</v>
      </c>
      <c r="AE308">
        <v>30</v>
      </c>
      <c r="AF308" s="27">
        <v>0</v>
      </c>
      <c r="AM308">
        <v>1</v>
      </c>
      <c r="AN308">
        <v>1</v>
      </c>
      <c r="AO308" s="40">
        <v>44071</v>
      </c>
      <c r="AP308" s="40" t="s">
        <v>59</v>
      </c>
      <c r="AQ308" s="27">
        <v>2536464</v>
      </c>
      <c r="AR308" t="s">
        <v>58</v>
      </c>
      <c r="AS308">
        <v>1</v>
      </c>
      <c r="AT308">
        <v>0</v>
      </c>
      <c r="AW308">
        <v>5</v>
      </c>
      <c r="BB308">
        <v>1</v>
      </c>
      <c r="BC308">
        <v>7</v>
      </c>
      <c r="BD308">
        <v>2</v>
      </c>
      <c r="BE308" s="3">
        <v>44286</v>
      </c>
      <c r="BF308" s="16" t="str">
        <f>VLOOKUP(C308,'Cta Contable'!A:E,5,FALSE)</f>
        <v>A</v>
      </c>
      <c r="BG308" s="16" t="str">
        <f>VLOOKUP(C308,'Cta Contable'!A:D,4,FALSE)</f>
        <v>Consumo</v>
      </c>
      <c r="BH308" t="str">
        <f>VLOOKUP(Q308,Lista!A:B,2,TRUE)</f>
        <v>20.000.001 - 63.000.000</v>
      </c>
      <c r="BI308" s="16" t="str">
        <f t="shared" si="10"/>
        <v>Al día</v>
      </c>
      <c r="BJ308" t="str">
        <f t="shared" si="9"/>
        <v>-</v>
      </c>
    </row>
    <row r="309" spans="1:62" x14ac:dyDescent="0.25">
      <c r="A309" t="s">
        <v>56</v>
      </c>
      <c r="B309" t="s">
        <v>171</v>
      </c>
      <c r="C309" s="17">
        <v>144205</v>
      </c>
      <c r="D309">
        <v>4</v>
      </c>
      <c r="E309">
        <v>21289</v>
      </c>
      <c r="F309" s="23">
        <v>44239</v>
      </c>
      <c r="G309" s="23">
        <v>44985</v>
      </c>
      <c r="H309">
        <v>0</v>
      </c>
      <c r="I309">
        <v>1</v>
      </c>
      <c r="J309">
        <v>7</v>
      </c>
      <c r="K309">
        <v>30</v>
      </c>
      <c r="L309">
        <v>2</v>
      </c>
      <c r="M309" s="25">
        <v>11.420004</v>
      </c>
      <c r="N309" s="25">
        <v>12.03712</v>
      </c>
      <c r="O309" s="27">
        <v>2741000</v>
      </c>
      <c r="P309" s="27">
        <v>128287</v>
      </c>
      <c r="Q309" s="27">
        <v>1961474</v>
      </c>
      <c r="R309" s="27">
        <v>622</v>
      </c>
      <c r="S309">
        <v>0</v>
      </c>
      <c r="T309">
        <v>0</v>
      </c>
      <c r="V309" s="27">
        <v>0</v>
      </c>
      <c r="W309" s="27">
        <v>0</v>
      </c>
      <c r="X309" s="27">
        <v>0</v>
      </c>
      <c r="AA309" s="23">
        <v>44284</v>
      </c>
      <c r="AB309">
        <v>1</v>
      </c>
      <c r="AC309" t="s">
        <v>57</v>
      </c>
      <c r="AD309">
        <v>1</v>
      </c>
      <c r="AE309">
        <v>30</v>
      </c>
      <c r="AF309" s="27">
        <v>0</v>
      </c>
      <c r="AM309">
        <v>1</v>
      </c>
      <c r="AN309">
        <v>1</v>
      </c>
      <c r="AQ309" s="27">
        <v>185036</v>
      </c>
      <c r="AR309" t="s">
        <v>58</v>
      </c>
      <c r="AS309">
        <v>0</v>
      </c>
      <c r="AT309">
        <v>0</v>
      </c>
      <c r="AW309">
        <v>5</v>
      </c>
      <c r="BB309">
        <v>1</v>
      </c>
      <c r="BC309">
        <v>7</v>
      </c>
      <c r="BD309">
        <v>2</v>
      </c>
      <c r="BE309" s="3">
        <v>44286</v>
      </c>
      <c r="BF309" s="16" t="str">
        <f>VLOOKUP(C309,'Cta Contable'!A:E,5,FALSE)</f>
        <v>A</v>
      </c>
      <c r="BG309" s="16" t="str">
        <f>VLOOKUP(C309,'Cta Contable'!A:D,4,FALSE)</f>
        <v>Consumo</v>
      </c>
      <c r="BH309" t="str">
        <f>VLOOKUP(Q309,Lista!A:B,2,TRUE)</f>
        <v>1- 2.500.000</v>
      </c>
      <c r="BI309" s="16" t="str">
        <f t="shared" si="10"/>
        <v>Al día</v>
      </c>
      <c r="BJ309" t="str">
        <f t="shared" si="9"/>
        <v>-</v>
      </c>
    </row>
    <row r="310" spans="1:62" x14ac:dyDescent="0.25">
      <c r="A310" t="s">
        <v>56</v>
      </c>
      <c r="B310" t="s">
        <v>171</v>
      </c>
      <c r="C310" s="17">
        <v>144205</v>
      </c>
      <c r="D310">
        <v>3</v>
      </c>
      <c r="E310">
        <v>20609</v>
      </c>
      <c r="F310" s="23">
        <v>44095</v>
      </c>
      <c r="G310" s="23">
        <v>44925</v>
      </c>
      <c r="H310">
        <v>0</v>
      </c>
      <c r="I310">
        <v>1</v>
      </c>
      <c r="J310">
        <v>10</v>
      </c>
      <c r="K310">
        <v>30</v>
      </c>
      <c r="L310">
        <v>2</v>
      </c>
      <c r="M310" s="25">
        <v>21.02</v>
      </c>
      <c r="N310" s="25">
        <v>23.168139</v>
      </c>
      <c r="O310" s="27">
        <v>3000000</v>
      </c>
      <c r="P310" s="27">
        <v>140402</v>
      </c>
      <c r="Q310" s="27">
        <v>2025279</v>
      </c>
      <c r="R310" s="27">
        <v>4732</v>
      </c>
      <c r="S310">
        <v>0</v>
      </c>
      <c r="T310">
        <v>0</v>
      </c>
      <c r="V310" s="27">
        <v>0</v>
      </c>
      <c r="W310" s="27">
        <v>0</v>
      </c>
      <c r="X310" s="27">
        <v>0</v>
      </c>
      <c r="AA310" s="23">
        <v>44281</v>
      </c>
      <c r="AB310">
        <v>1</v>
      </c>
      <c r="AC310" t="s">
        <v>57</v>
      </c>
      <c r="AD310">
        <v>1</v>
      </c>
      <c r="AE310">
        <v>30</v>
      </c>
      <c r="AF310" s="27">
        <v>0</v>
      </c>
      <c r="AM310">
        <v>1</v>
      </c>
      <c r="AN310">
        <v>1</v>
      </c>
      <c r="AO310" s="40">
        <v>44095</v>
      </c>
      <c r="AP310" s="40" t="s">
        <v>59</v>
      </c>
      <c r="AQ310" s="27">
        <v>867000</v>
      </c>
      <c r="AR310" t="s">
        <v>58</v>
      </c>
      <c r="AS310">
        <v>1</v>
      </c>
      <c r="AT310">
        <v>0</v>
      </c>
      <c r="AW310">
        <v>5</v>
      </c>
      <c r="BB310">
        <v>1</v>
      </c>
      <c r="BC310">
        <v>7</v>
      </c>
      <c r="BD310">
        <v>2</v>
      </c>
      <c r="BE310" s="3">
        <v>44286</v>
      </c>
      <c r="BF310" s="16" t="str">
        <f>VLOOKUP(C310,'Cta Contable'!A:E,5,FALSE)</f>
        <v>A</v>
      </c>
      <c r="BG310" s="16" t="str">
        <f>VLOOKUP(C310,'Cta Contable'!A:D,4,FALSE)</f>
        <v>Consumo</v>
      </c>
      <c r="BH310" t="str">
        <f>VLOOKUP(Q310,Lista!A:B,2,TRUE)</f>
        <v>1- 2.500.000</v>
      </c>
      <c r="BI310" s="16" t="str">
        <f t="shared" si="10"/>
        <v>Al día</v>
      </c>
      <c r="BJ310" t="str">
        <f t="shared" si="9"/>
        <v>-</v>
      </c>
    </row>
    <row r="311" spans="1:62" x14ac:dyDescent="0.25">
      <c r="A311" t="s">
        <v>56</v>
      </c>
      <c r="B311" t="s">
        <v>171</v>
      </c>
      <c r="C311" s="17">
        <v>144105</v>
      </c>
      <c r="D311">
        <v>4</v>
      </c>
      <c r="E311">
        <v>15009</v>
      </c>
      <c r="F311" s="23">
        <v>42859</v>
      </c>
      <c r="G311" s="23">
        <v>44696</v>
      </c>
      <c r="H311">
        <v>0</v>
      </c>
      <c r="I311">
        <v>1</v>
      </c>
      <c r="J311">
        <v>46</v>
      </c>
      <c r="K311">
        <v>30</v>
      </c>
      <c r="L311">
        <v>2</v>
      </c>
      <c r="M311" s="25">
        <v>22.14</v>
      </c>
      <c r="N311" s="25">
        <v>24.530735</v>
      </c>
      <c r="O311" s="27">
        <v>10300000</v>
      </c>
      <c r="P311" s="27">
        <v>285295</v>
      </c>
      <c r="Q311" s="27">
        <v>3491008</v>
      </c>
      <c r="R311" s="27">
        <v>0</v>
      </c>
      <c r="S311">
        <v>0</v>
      </c>
      <c r="T311">
        <v>0</v>
      </c>
      <c r="V311" s="27">
        <v>0</v>
      </c>
      <c r="W311" s="27">
        <v>0</v>
      </c>
      <c r="X311" s="27">
        <v>0</v>
      </c>
      <c r="AA311" s="23">
        <v>44285</v>
      </c>
      <c r="AB311">
        <v>1</v>
      </c>
      <c r="AC311" t="s">
        <v>57</v>
      </c>
      <c r="AD311">
        <v>1</v>
      </c>
      <c r="AE311">
        <v>30</v>
      </c>
      <c r="AF311" s="27">
        <v>0</v>
      </c>
      <c r="AM311">
        <v>1</v>
      </c>
      <c r="AN311">
        <v>1</v>
      </c>
      <c r="AQ311" s="27">
        <v>568770</v>
      </c>
      <c r="AR311" t="s">
        <v>58</v>
      </c>
      <c r="AS311">
        <v>0</v>
      </c>
      <c r="AT311">
        <v>0</v>
      </c>
      <c r="AU311">
        <v>890806974</v>
      </c>
      <c r="AV311" t="s">
        <v>63</v>
      </c>
      <c r="AW311">
        <v>5</v>
      </c>
      <c r="BB311">
        <v>1</v>
      </c>
      <c r="BC311">
        <v>7</v>
      </c>
      <c r="BD311">
        <v>2</v>
      </c>
      <c r="BE311" s="3">
        <v>44286</v>
      </c>
      <c r="BF311" s="16" t="str">
        <f>VLOOKUP(C311,'Cta Contable'!A:E,5,FALSE)</f>
        <v>A</v>
      </c>
      <c r="BG311" s="16" t="str">
        <f>VLOOKUP(C311,'Cta Contable'!A:D,4,FALSE)</f>
        <v>Consumo</v>
      </c>
      <c r="BH311" t="str">
        <f>VLOOKUP(Q311,Lista!A:B,2,TRUE)</f>
        <v>2.500.001 - 5.000.000</v>
      </c>
      <c r="BI311" s="16" t="str">
        <f t="shared" si="10"/>
        <v>Al día</v>
      </c>
      <c r="BJ311" t="str">
        <f t="shared" si="9"/>
        <v>-</v>
      </c>
    </row>
    <row r="312" spans="1:62" x14ac:dyDescent="0.25">
      <c r="A312" t="s">
        <v>56</v>
      </c>
      <c r="B312" t="s">
        <v>171</v>
      </c>
      <c r="C312" s="17">
        <v>144105</v>
      </c>
      <c r="D312">
        <v>4</v>
      </c>
      <c r="E312">
        <v>20437</v>
      </c>
      <c r="F312" s="23">
        <v>44054</v>
      </c>
      <c r="G312" s="23">
        <v>45153</v>
      </c>
      <c r="H312">
        <v>0</v>
      </c>
      <c r="I312">
        <v>1</v>
      </c>
      <c r="J312">
        <v>7</v>
      </c>
      <c r="K312">
        <v>30</v>
      </c>
      <c r="L312">
        <v>2</v>
      </c>
      <c r="M312" s="25">
        <v>19.32</v>
      </c>
      <c r="N312" s="25">
        <v>21.126010999999998</v>
      </c>
      <c r="O312" s="27">
        <v>3200000</v>
      </c>
      <c r="P312" s="27">
        <v>117818</v>
      </c>
      <c r="Q312" s="27">
        <v>2673394</v>
      </c>
      <c r="R312" s="27">
        <v>0</v>
      </c>
      <c r="S312">
        <v>0</v>
      </c>
      <c r="T312">
        <v>0</v>
      </c>
      <c r="V312" s="27">
        <v>0</v>
      </c>
      <c r="W312" s="27">
        <v>0</v>
      </c>
      <c r="X312" s="27">
        <v>0</v>
      </c>
      <c r="AA312" s="23">
        <v>44285</v>
      </c>
      <c r="AB312">
        <v>1</v>
      </c>
      <c r="AC312" t="s">
        <v>57</v>
      </c>
      <c r="AD312">
        <v>1</v>
      </c>
      <c r="AE312">
        <v>30</v>
      </c>
      <c r="AF312" s="27">
        <v>0</v>
      </c>
      <c r="AM312">
        <v>1</v>
      </c>
      <c r="AN312">
        <v>1</v>
      </c>
      <c r="AQ312" s="27">
        <v>435561</v>
      </c>
      <c r="AR312" t="s">
        <v>58</v>
      </c>
      <c r="AS312">
        <v>0</v>
      </c>
      <c r="AT312">
        <v>0</v>
      </c>
      <c r="AU312">
        <v>890806974</v>
      </c>
      <c r="AV312" t="s">
        <v>63</v>
      </c>
      <c r="AW312">
        <v>5</v>
      </c>
      <c r="BB312">
        <v>1</v>
      </c>
      <c r="BC312">
        <v>7</v>
      </c>
      <c r="BD312">
        <v>2</v>
      </c>
      <c r="BE312" s="3">
        <v>44286</v>
      </c>
      <c r="BF312" s="16" t="str">
        <f>VLOOKUP(C312,'Cta Contable'!A:E,5,FALSE)</f>
        <v>A</v>
      </c>
      <c r="BG312" s="16" t="str">
        <f>VLOOKUP(C312,'Cta Contable'!A:D,4,FALSE)</f>
        <v>Consumo</v>
      </c>
      <c r="BH312" t="str">
        <f>VLOOKUP(Q312,Lista!A:B,2,TRUE)</f>
        <v>2.500.001 - 5.000.000</v>
      </c>
      <c r="BI312" s="16" t="str">
        <f t="shared" si="10"/>
        <v>Al día</v>
      </c>
      <c r="BJ312" t="str">
        <f t="shared" si="9"/>
        <v>-</v>
      </c>
    </row>
    <row r="313" spans="1:62" x14ac:dyDescent="0.25">
      <c r="A313" t="s">
        <v>56</v>
      </c>
      <c r="B313" t="s">
        <v>171</v>
      </c>
      <c r="C313" s="17">
        <v>144105</v>
      </c>
      <c r="D313">
        <v>4</v>
      </c>
      <c r="E313">
        <v>20671</v>
      </c>
      <c r="F313" s="23">
        <v>44105</v>
      </c>
      <c r="G313" s="23">
        <v>45200</v>
      </c>
      <c r="H313">
        <v>0</v>
      </c>
      <c r="I313">
        <v>1</v>
      </c>
      <c r="J313">
        <v>5</v>
      </c>
      <c r="K313">
        <v>30</v>
      </c>
      <c r="L313">
        <v>2</v>
      </c>
      <c r="M313" s="25">
        <v>11.42</v>
      </c>
      <c r="N313" s="25">
        <v>12.037115999999999</v>
      </c>
      <c r="O313" s="27">
        <v>13000000</v>
      </c>
      <c r="P313" s="27">
        <v>428194</v>
      </c>
      <c r="Q313" s="27">
        <v>11448361</v>
      </c>
      <c r="R313" s="27">
        <v>90484</v>
      </c>
      <c r="S313">
        <v>0</v>
      </c>
      <c r="T313">
        <v>0</v>
      </c>
      <c r="V313" s="27">
        <v>0</v>
      </c>
      <c r="W313" s="27">
        <v>0</v>
      </c>
      <c r="X313" s="27">
        <v>0</v>
      </c>
      <c r="AA313" s="23">
        <v>44264</v>
      </c>
      <c r="AB313">
        <v>1</v>
      </c>
      <c r="AC313" t="s">
        <v>57</v>
      </c>
      <c r="AD313">
        <v>1</v>
      </c>
      <c r="AE313">
        <v>30</v>
      </c>
      <c r="AF313" s="27">
        <v>0</v>
      </c>
      <c r="AM313">
        <v>1</v>
      </c>
      <c r="AN313">
        <v>1</v>
      </c>
      <c r="AQ313" s="27">
        <v>13937038</v>
      </c>
      <c r="AR313" t="s">
        <v>58</v>
      </c>
      <c r="AS313">
        <v>0</v>
      </c>
      <c r="AT313">
        <v>0</v>
      </c>
      <c r="AU313">
        <v>890801063</v>
      </c>
      <c r="AV313" t="s">
        <v>64</v>
      </c>
      <c r="AW313">
        <v>5</v>
      </c>
      <c r="BB313">
        <v>1</v>
      </c>
      <c r="BC313">
        <v>7</v>
      </c>
      <c r="BD313">
        <v>2</v>
      </c>
      <c r="BE313" s="3">
        <v>44286</v>
      </c>
      <c r="BF313" s="16" t="str">
        <f>VLOOKUP(C313,'Cta Contable'!A:E,5,FALSE)</f>
        <v>A</v>
      </c>
      <c r="BG313" s="16" t="str">
        <f>VLOOKUP(C313,'Cta Contable'!A:D,4,FALSE)</f>
        <v>Consumo</v>
      </c>
      <c r="BH313" t="str">
        <f>VLOOKUP(Q313,Lista!A:B,2,TRUE)</f>
        <v>10.000.001 - 15.000.000</v>
      </c>
      <c r="BI313" s="16" t="str">
        <f t="shared" si="10"/>
        <v>Al día</v>
      </c>
      <c r="BJ313" t="str">
        <f t="shared" si="9"/>
        <v>-</v>
      </c>
    </row>
    <row r="314" spans="1:62" x14ac:dyDescent="0.25">
      <c r="A314" t="s">
        <v>56</v>
      </c>
      <c r="B314" t="s">
        <v>171</v>
      </c>
      <c r="C314" s="17">
        <v>144205</v>
      </c>
      <c r="D314">
        <v>4</v>
      </c>
      <c r="E314">
        <v>15986</v>
      </c>
      <c r="F314" s="23">
        <v>44013</v>
      </c>
      <c r="G314" s="23">
        <v>44666</v>
      </c>
      <c r="H314">
        <v>0</v>
      </c>
      <c r="I314">
        <v>1</v>
      </c>
      <c r="J314">
        <v>9</v>
      </c>
      <c r="K314">
        <v>30</v>
      </c>
      <c r="L314">
        <v>2</v>
      </c>
      <c r="M314" s="25">
        <v>20.900003999999999</v>
      </c>
      <c r="N314" s="25">
        <v>23.022964999999999</v>
      </c>
      <c r="O314" s="27">
        <v>10795902</v>
      </c>
      <c r="P314" s="27">
        <v>618238</v>
      </c>
      <c r="Q314" s="27">
        <v>6625121</v>
      </c>
      <c r="R314" s="27">
        <v>0</v>
      </c>
      <c r="S314">
        <v>0</v>
      </c>
      <c r="T314">
        <v>0</v>
      </c>
      <c r="V314" s="27">
        <v>0</v>
      </c>
      <c r="W314" s="27">
        <v>0</v>
      </c>
      <c r="X314" s="27">
        <v>0</v>
      </c>
      <c r="AA314" s="23">
        <v>44286</v>
      </c>
      <c r="AB314">
        <v>1</v>
      </c>
      <c r="AC314" t="s">
        <v>57</v>
      </c>
      <c r="AD314">
        <v>1</v>
      </c>
      <c r="AE314">
        <v>30</v>
      </c>
      <c r="AF314" s="27">
        <v>0</v>
      </c>
      <c r="AM314">
        <v>1</v>
      </c>
      <c r="AN314">
        <v>1</v>
      </c>
      <c r="AQ314" s="27">
        <v>2437175</v>
      </c>
      <c r="AR314" t="s">
        <v>58</v>
      </c>
      <c r="AS314">
        <v>0</v>
      </c>
      <c r="AT314">
        <v>0</v>
      </c>
      <c r="AW314">
        <v>1</v>
      </c>
      <c r="AX314">
        <v>2</v>
      </c>
      <c r="AY314">
        <v>44013</v>
      </c>
      <c r="AZ314" t="s">
        <v>59</v>
      </c>
      <c r="BB314">
        <v>1</v>
      </c>
      <c r="BC314">
        <v>7</v>
      </c>
      <c r="BD314">
        <v>2</v>
      </c>
      <c r="BE314" s="3">
        <v>44286</v>
      </c>
      <c r="BF314" s="16" t="str">
        <f>VLOOKUP(C314,'Cta Contable'!A:E,5,FALSE)</f>
        <v>A</v>
      </c>
      <c r="BG314" s="16" t="str">
        <f>VLOOKUP(C314,'Cta Contable'!A:D,4,FALSE)</f>
        <v>Consumo</v>
      </c>
      <c r="BH314" t="str">
        <f>VLOOKUP(Q314,Lista!A:B,2,TRUE)</f>
        <v>5.000.001 - 10.000.000</v>
      </c>
      <c r="BI314" s="16" t="str">
        <f t="shared" si="10"/>
        <v>Al día</v>
      </c>
      <c r="BJ314" t="str">
        <f t="shared" si="9"/>
        <v>-</v>
      </c>
    </row>
    <row r="315" spans="1:62" x14ac:dyDescent="0.25">
      <c r="A315" t="s">
        <v>56</v>
      </c>
      <c r="B315" t="s">
        <v>171</v>
      </c>
      <c r="C315" s="17">
        <v>144205</v>
      </c>
      <c r="D315">
        <v>4</v>
      </c>
      <c r="E315">
        <v>19818</v>
      </c>
      <c r="F315" s="23">
        <v>44013</v>
      </c>
      <c r="G315" s="23">
        <v>44742</v>
      </c>
      <c r="H315">
        <v>0</v>
      </c>
      <c r="I315">
        <v>1</v>
      </c>
      <c r="J315">
        <v>9</v>
      </c>
      <c r="K315">
        <v>30</v>
      </c>
      <c r="L315">
        <v>2</v>
      </c>
      <c r="M315" s="25">
        <v>13.38</v>
      </c>
      <c r="N315" s="25">
        <v>14.231804</v>
      </c>
      <c r="O315" s="27">
        <v>7135352</v>
      </c>
      <c r="P315" s="27">
        <v>353428</v>
      </c>
      <c r="Q315" s="27">
        <v>4464430</v>
      </c>
      <c r="R315" s="27">
        <v>0</v>
      </c>
      <c r="S315">
        <v>0</v>
      </c>
      <c r="T315">
        <v>0</v>
      </c>
      <c r="V315" s="27">
        <v>0</v>
      </c>
      <c r="W315" s="27">
        <v>0</v>
      </c>
      <c r="X315" s="27">
        <v>0</v>
      </c>
      <c r="AA315" s="23">
        <v>44286</v>
      </c>
      <c r="AB315">
        <v>1</v>
      </c>
      <c r="AC315" t="s">
        <v>57</v>
      </c>
      <c r="AD315">
        <v>1</v>
      </c>
      <c r="AE315">
        <v>30</v>
      </c>
      <c r="AF315" s="27">
        <v>0</v>
      </c>
      <c r="AM315">
        <v>1</v>
      </c>
      <c r="AN315">
        <v>1</v>
      </c>
      <c r="AQ315" s="27">
        <v>1642325</v>
      </c>
      <c r="AR315" t="s">
        <v>58</v>
      </c>
      <c r="AS315">
        <v>0</v>
      </c>
      <c r="AT315">
        <v>0</v>
      </c>
      <c r="AW315">
        <v>1</v>
      </c>
      <c r="AX315">
        <v>2</v>
      </c>
      <c r="AY315">
        <v>44013</v>
      </c>
      <c r="AZ315" t="s">
        <v>59</v>
      </c>
      <c r="BB315">
        <v>1</v>
      </c>
      <c r="BC315">
        <v>7</v>
      </c>
      <c r="BD315">
        <v>2</v>
      </c>
      <c r="BE315" s="3">
        <v>44286</v>
      </c>
      <c r="BF315" s="16" t="str">
        <f>VLOOKUP(C315,'Cta Contable'!A:E,5,FALSE)</f>
        <v>A</v>
      </c>
      <c r="BG315" s="16" t="str">
        <f>VLOOKUP(C315,'Cta Contable'!A:D,4,FALSE)</f>
        <v>Consumo</v>
      </c>
      <c r="BH315" t="str">
        <f>VLOOKUP(Q315,Lista!A:B,2,TRUE)</f>
        <v>2.500.001 - 5.000.000</v>
      </c>
      <c r="BI315" s="16" t="str">
        <f t="shared" si="10"/>
        <v>Al día</v>
      </c>
      <c r="BJ315" t="str">
        <f t="shared" si="9"/>
        <v>-</v>
      </c>
    </row>
    <row r="316" spans="1:62" x14ac:dyDescent="0.25">
      <c r="A316" t="s">
        <v>56</v>
      </c>
      <c r="B316" t="s">
        <v>171</v>
      </c>
      <c r="C316" s="17">
        <v>144205</v>
      </c>
      <c r="D316">
        <v>4</v>
      </c>
      <c r="E316">
        <v>13402</v>
      </c>
      <c r="F316" s="23">
        <v>42464</v>
      </c>
      <c r="G316" s="23">
        <v>45386</v>
      </c>
      <c r="H316">
        <v>0</v>
      </c>
      <c r="I316">
        <v>1</v>
      </c>
      <c r="J316">
        <v>66</v>
      </c>
      <c r="K316">
        <v>30</v>
      </c>
      <c r="L316">
        <v>2</v>
      </c>
      <c r="M316" s="25">
        <v>21.920000999999999</v>
      </c>
      <c r="N316" s="25">
        <v>24.261997000000001</v>
      </c>
      <c r="O316" s="27">
        <v>29900000</v>
      </c>
      <c r="P316" s="27">
        <v>662760</v>
      </c>
      <c r="Q316" s="27">
        <v>15045131</v>
      </c>
      <c r="R316" s="27">
        <v>1631882</v>
      </c>
      <c r="S316">
        <v>0</v>
      </c>
      <c r="T316">
        <v>0</v>
      </c>
      <c r="V316" s="27">
        <v>0</v>
      </c>
      <c r="W316" s="27">
        <v>0</v>
      </c>
      <c r="X316" s="27">
        <v>0</v>
      </c>
      <c r="AA316" s="23">
        <v>44254</v>
      </c>
      <c r="AB316">
        <v>1</v>
      </c>
      <c r="AC316" t="s">
        <v>57</v>
      </c>
      <c r="AD316">
        <v>1</v>
      </c>
      <c r="AE316">
        <v>30</v>
      </c>
      <c r="AF316" s="27">
        <v>0</v>
      </c>
      <c r="AM316">
        <v>1</v>
      </c>
      <c r="AN316">
        <v>1</v>
      </c>
      <c r="AQ316" s="27">
        <v>933205</v>
      </c>
      <c r="AR316" t="s">
        <v>58</v>
      </c>
      <c r="AS316">
        <v>0</v>
      </c>
      <c r="AT316">
        <v>0</v>
      </c>
      <c r="AW316">
        <v>5</v>
      </c>
      <c r="BB316">
        <v>1</v>
      </c>
      <c r="BC316">
        <v>7</v>
      </c>
      <c r="BD316">
        <v>2</v>
      </c>
      <c r="BE316" s="3">
        <v>44286</v>
      </c>
      <c r="BF316" s="16" t="str">
        <f>VLOOKUP(C316,'Cta Contable'!A:E,5,FALSE)</f>
        <v>A</v>
      </c>
      <c r="BG316" s="16" t="str">
        <f>VLOOKUP(C316,'Cta Contable'!A:D,4,FALSE)</f>
        <v>Consumo</v>
      </c>
      <c r="BH316" t="str">
        <f>VLOOKUP(Q316,Lista!A:B,2,TRUE)</f>
        <v>15.000.001 - 20.000.000</v>
      </c>
      <c r="BI316" s="16" t="str">
        <f t="shared" si="10"/>
        <v>Al día</v>
      </c>
      <c r="BJ316" t="str">
        <f t="shared" si="9"/>
        <v>-</v>
      </c>
    </row>
    <row r="317" spans="1:62" x14ac:dyDescent="0.25">
      <c r="A317" t="s">
        <v>56</v>
      </c>
      <c r="B317" t="s">
        <v>171</v>
      </c>
      <c r="C317" s="17">
        <v>144205</v>
      </c>
      <c r="D317">
        <v>4</v>
      </c>
      <c r="E317">
        <v>20698</v>
      </c>
      <c r="F317" s="23">
        <v>44117</v>
      </c>
      <c r="G317" s="23">
        <v>45517</v>
      </c>
      <c r="H317">
        <v>0</v>
      </c>
      <c r="I317">
        <v>1</v>
      </c>
      <c r="J317">
        <v>4</v>
      </c>
      <c r="K317">
        <v>30</v>
      </c>
      <c r="L317">
        <v>2</v>
      </c>
      <c r="M317" s="25">
        <v>17.420000000000002</v>
      </c>
      <c r="N317" s="25">
        <v>18.880393000000002</v>
      </c>
      <c r="O317" s="27">
        <v>22320070</v>
      </c>
      <c r="P317" s="27">
        <v>668510</v>
      </c>
      <c r="Q317" s="27">
        <v>20864777</v>
      </c>
      <c r="R317" s="27">
        <v>212016</v>
      </c>
      <c r="S317">
        <v>0</v>
      </c>
      <c r="T317">
        <v>0</v>
      </c>
      <c r="V317" s="27">
        <v>0</v>
      </c>
      <c r="W317" s="27">
        <v>0</v>
      </c>
      <c r="X317" s="27">
        <v>0</v>
      </c>
      <c r="AA317" s="23">
        <v>44264</v>
      </c>
      <c r="AB317">
        <v>1</v>
      </c>
      <c r="AC317" t="s">
        <v>57</v>
      </c>
      <c r="AD317">
        <v>1</v>
      </c>
      <c r="AE317">
        <v>30</v>
      </c>
      <c r="AF317" s="27">
        <v>0</v>
      </c>
      <c r="AM317">
        <v>1</v>
      </c>
      <c r="AN317">
        <v>1</v>
      </c>
      <c r="AQ317" s="27">
        <v>1502197</v>
      </c>
      <c r="AR317" t="s">
        <v>58</v>
      </c>
      <c r="AS317">
        <v>0</v>
      </c>
      <c r="AT317">
        <v>0</v>
      </c>
      <c r="AW317">
        <v>5</v>
      </c>
      <c r="BB317">
        <v>1</v>
      </c>
      <c r="BC317">
        <v>7</v>
      </c>
      <c r="BD317">
        <v>1</v>
      </c>
      <c r="BE317" s="3">
        <v>44286</v>
      </c>
      <c r="BF317" s="16" t="str">
        <f>VLOOKUP(C317,'Cta Contable'!A:E,5,FALSE)</f>
        <v>A</v>
      </c>
      <c r="BG317" s="16" t="str">
        <f>VLOOKUP(C317,'Cta Contable'!A:D,4,FALSE)</f>
        <v>Consumo</v>
      </c>
      <c r="BH317" t="str">
        <f>VLOOKUP(Q317,Lista!A:B,2,TRUE)</f>
        <v>20.000.001 - 63.000.000</v>
      </c>
      <c r="BI317" s="16" t="str">
        <f t="shared" si="10"/>
        <v>Al día</v>
      </c>
      <c r="BJ317" t="str">
        <f t="shared" si="9"/>
        <v>-</v>
      </c>
    </row>
    <row r="318" spans="1:62" x14ac:dyDescent="0.25">
      <c r="A318" t="s">
        <v>56</v>
      </c>
      <c r="B318" t="s">
        <v>171</v>
      </c>
      <c r="C318" s="17">
        <v>144205</v>
      </c>
      <c r="D318">
        <v>3</v>
      </c>
      <c r="E318">
        <v>21031</v>
      </c>
      <c r="F318" s="23">
        <v>44169</v>
      </c>
      <c r="G318" s="23">
        <v>45838</v>
      </c>
      <c r="H318">
        <v>0</v>
      </c>
      <c r="I318">
        <v>1</v>
      </c>
      <c r="J318">
        <v>3</v>
      </c>
      <c r="K318">
        <v>30</v>
      </c>
      <c r="L318">
        <v>2</v>
      </c>
      <c r="M318" s="25">
        <v>17.420000000000002</v>
      </c>
      <c r="N318" s="25">
        <v>18.880393000000002</v>
      </c>
      <c r="O318" s="27">
        <v>25000000</v>
      </c>
      <c r="P318" s="27">
        <v>671076</v>
      </c>
      <c r="Q318" s="27">
        <v>24030076</v>
      </c>
      <c r="R318" s="27">
        <v>11628</v>
      </c>
      <c r="S318">
        <v>0</v>
      </c>
      <c r="T318">
        <v>0</v>
      </c>
      <c r="V318" s="27">
        <v>0</v>
      </c>
      <c r="W318" s="27">
        <v>0</v>
      </c>
      <c r="X318" s="27">
        <v>0</v>
      </c>
      <c r="AA318" s="23">
        <v>44284</v>
      </c>
      <c r="AB318">
        <v>1</v>
      </c>
      <c r="AC318" t="s">
        <v>57</v>
      </c>
      <c r="AD318">
        <v>1</v>
      </c>
      <c r="AE318">
        <v>30</v>
      </c>
      <c r="AF318" s="27">
        <v>0</v>
      </c>
      <c r="AM318">
        <v>1</v>
      </c>
      <c r="AN318">
        <v>1</v>
      </c>
      <c r="AO318" s="40">
        <v>44169</v>
      </c>
      <c r="AP318" s="40" t="s">
        <v>59</v>
      </c>
      <c r="AQ318" s="27">
        <v>1730089</v>
      </c>
      <c r="AR318" t="s">
        <v>58</v>
      </c>
      <c r="AS318">
        <v>1</v>
      </c>
      <c r="AT318">
        <v>0</v>
      </c>
      <c r="AW318">
        <v>5</v>
      </c>
      <c r="BB318">
        <v>1</v>
      </c>
      <c r="BC318">
        <v>7</v>
      </c>
      <c r="BD318">
        <v>2</v>
      </c>
      <c r="BE318" s="3">
        <v>44286</v>
      </c>
      <c r="BF318" s="16" t="str">
        <f>VLOOKUP(C318,'Cta Contable'!A:E,5,FALSE)</f>
        <v>A</v>
      </c>
      <c r="BG318" s="16" t="str">
        <f>VLOOKUP(C318,'Cta Contable'!A:D,4,FALSE)</f>
        <v>Consumo</v>
      </c>
      <c r="BH318" t="str">
        <f>VLOOKUP(Q318,Lista!A:B,2,TRUE)</f>
        <v>20.000.001 - 63.000.000</v>
      </c>
      <c r="BI318" s="16" t="str">
        <f t="shared" si="10"/>
        <v>Al día</v>
      </c>
      <c r="BJ318" t="str">
        <f t="shared" si="9"/>
        <v>-</v>
      </c>
    </row>
    <row r="319" spans="1:62" x14ac:dyDescent="0.25">
      <c r="A319" t="s">
        <v>56</v>
      </c>
      <c r="B319" t="s">
        <v>171</v>
      </c>
      <c r="C319" s="17">
        <v>144205</v>
      </c>
      <c r="D319">
        <v>4</v>
      </c>
      <c r="E319">
        <v>550002862</v>
      </c>
      <c r="F319" s="23">
        <v>44013</v>
      </c>
      <c r="G319" s="23">
        <v>44364</v>
      </c>
      <c r="H319">
        <v>0</v>
      </c>
      <c r="I319">
        <v>1</v>
      </c>
      <c r="J319">
        <v>9</v>
      </c>
      <c r="K319">
        <v>30</v>
      </c>
      <c r="L319">
        <v>2</v>
      </c>
      <c r="M319" s="25">
        <v>23.432207999999999</v>
      </c>
      <c r="N319" s="25">
        <v>26.12</v>
      </c>
      <c r="O319" s="27">
        <v>1935290</v>
      </c>
      <c r="P319" s="27">
        <v>197856</v>
      </c>
      <c r="Q319" s="27">
        <v>315166</v>
      </c>
      <c r="R319" s="27">
        <v>3075</v>
      </c>
      <c r="S319">
        <v>0</v>
      </c>
      <c r="T319">
        <v>0</v>
      </c>
      <c r="V319" s="27">
        <v>0</v>
      </c>
      <c r="W319" s="27">
        <v>0</v>
      </c>
      <c r="X319" s="27">
        <v>0</v>
      </c>
      <c r="AA319" s="23">
        <v>44270</v>
      </c>
      <c r="AB319">
        <v>1</v>
      </c>
      <c r="AC319" t="s">
        <v>57</v>
      </c>
      <c r="AD319">
        <v>1</v>
      </c>
      <c r="AE319">
        <v>30</v>
      </c>
      <c r="AF319" s="27">
        <v>0</v>
      </c>
      <c r="AM319">
        <v>1</v>
      </c>
      <c r="AN319">
        <v>1</v>
      </c>
      <c r="AQ319" s="27">
        <v>22691</v>
      </c>
      <c r="AR319" t="s">
        <v>58</v>
      </c>
      <c r="AS319">
        <v>0</v>
      </c>
      <c r="AT319">
        <v>0</v>
      </c>
      <c r="AW319">
        <v>1</v>
      </c>
      <c r="AX319">
        <v>2</v>
      </c>
      <c r="AY319">
        <v>44013</v>
      </c>
      <c r="AZ319" t="s">
        <v>59</v>
      </c>
      <c r="BB319">
        <v>2</v>
      </c>
      <c r="BC319">
        <v>7</v>
      </c>
      <c r="BD319">
        <v>2</v>
      </c>
      <c r="BE319" s="3">
        <v>44286</v>
      </c>
      <c r="BF319" s="16" t="str">
        <f>VLOOKUP(C319,'Cta Contable'!A:E,5,FALSE)</f>
        <v>A</v>
      </c>
      <c r="BG319" s="16" t="str">
        <f>VLOOKUP(C319,'Cta Contable'!A:D,4,FALSE)</f>
        <v>Consumo</v>
      </c>
      <c r="BH319" t="str">
        <f>VLOOKUP(Q319,Lista!A:B,2,TRUE)</f>
        <v>1- 2.500.000</v>
      </c>
      <c r="BI319" s="16" t="str">
        <f t="shared" si="10"/>
        <v>Al día</v>
      </c>
      <c r="BJ319" t="str">
        <f t="shared" si="9"/>
        <v>-</v>
      </c>
    </row>
    <row r="320" spans="1:62" x14ac:dyDescent="0.25">
      <c r="A320" t="s">
        <v>56</v>
      </c>
      <c r="B320" t="s">
        <v>171</v>
      </c>
      <c r="C320" s="17">
        <v>144205</v>
      </c>
      <c r="D320">
        <v>4</v>
      </c>
      <c r="E320">
        <v>19758</v>
      </c>
      <c r="F320" s="23">
        <v>43843</v>
      </c>
      <c r="G320" s="23">
        <v>44591</v>
      </c>
      <c r="H320">
        <v>0</v>
      </c>
      <c r="I320">
        <v>1</v>
      </c>
      <c r="J320">
        <v>13</v>
      </c>
      <c r="K320">
        <v>30</v>
      </c>
      <c r="L320">
        <v>2</v>
      </c>
      <c r="M320" s="25">
        <v>11.38</v>
      </c>
      <c r="N320" s="25">
        <v>11.992730999999999</v>
      </c>
      <c r="O320" s="27">
        <v>2400000</v>
      </c>
      <c r="P320" s="27">
        <v>112283</v>
      </c>
      <c r="Q320" s="27">
        <v>1167623</v>
      </c>
      <c r="R320" s="27">
        <v>10530</v>
      </c>
      <c r="S320">
        <v>0</v>
      </c>
      <c r="T320">
        <v>0</v>
      </c>
      <c r="V320" s="27">
        <v>0</v>
      </c>
      <c r="W320" s="27">
        <v>0</v>
      </c>
      <c r="X320" s="27">
        <v>0</v>
      </c>
      <c r="AA320" s="23">
        <v>44267</v>
      </c>
      <c r="AB320">
        <v>1</v>
      </c>
      <c r="AC320" t="s">
        <v>57</v>
      </c>
      <c r="AD320">
        <v>1</v>
      </c>
      <c r="AE320">
        <v>30</v>
      </c>
      <c r="AF320" s="27">
        <v>0</v>
      </c>
      <c r="AM320">
        <v>1</v>
      </c>
      <c r="AN320">
        <v>1</v>
      </c>
      <c r="AQ320" s="27">
        <v>2887000</v>
      </c>
      <c r="AR320" t="s">
        <v>58</v>
      </c>
      <c r="AS320">
        <v>0</v>
      </c>
      <c r="AT320">
        <v>0</v>
      </c>
      <c r="AW320">
        <v>5</v>
      </c>
      <c r="BB320">
        <v>1</v>
      </c>
      <c r="BC320">
        <v>7</v>
      </c>
      <c r="BD320">
        <v>2</v>
      </c>
      <c r="BE320" s="3">
        <v>44286</v>
      </c>
      <c r="BF320" s="16" t="str">
        <f>VLOOKUP(C320,'Cta Contable'!A:E,5,FALSE)</f>
        <v>A</v>
      </c>
      <c r="BG320" s="16" t="str">
        <f>VLOOKUP(C320,'Cta Contable'!A:D,4,FALSE)</f>
        <v>Consumo</v>
      </c>
      <c r="BH320" t="str">
        <f>VLOOKUP(Q320,Lista!A:B,2,TRUE)</f>
        <v>1- 2.500.000</v>
      </c>
      <c r="BI320" s="16" t="str">
        <f t="shared" si="10"/>
        <v>Al día</v>
      </c>
      <c r="BJ320" t="str">
        <f t="shared" si="9"/>
        <v>-</v>
      </c>
    </row>
    <row r="321" spans="1:62" x14ac:dyDescent="0.25">
      <c r="A321" t="s">
        <v>56</v>
      </c>
      <c r="B321" t="s">
        <v>171</v>
      </c>
      <c r="C321" s="17">
        <v>144205</v>
      </c>
      <c r="D321">
        <v>4</v>
      </c>
      <c r="E321">
        <v>14047</v>
      </c>
      <c r="F321" s="23">
        <v>44013</v>
      </c>
      <c r="G321" s="23">
        <v>44393</v>
      </c>
      <c r="H321">
        <v>0</v>
      </c>
      <c r="I321">
        <v>1</v>
      </c>
      <c r="J321">
        <v>9</v>
      </c>
      <c r="K321">
        <v>30</v>
      </c>
      <c r="L321">
        <v>2</v>
      </c>
      <c r="M321" s="25">
        <v>22.71</v>
      </c>
      <c r="N321" s="25">
        <v>25.229492</v>
      </c>
      <c r="O321" s="27">
        <v>3860607</v>
      </c>
      <c r="P321" s="27">
        <v>362652</v>
      </c>
      <c r="Q321" s="27">
        <v>995943</v>
      </c>
      <c r="R321" s="27">
        <v>0</v>
      </c>
      <c r="S321">
        <v>0</v>
      </c>
      <c r="T321">
        <v>0</v>
      </c>
      <c r="V321" s="27">
        <v>0</v>
      </c>
      <c r="W321" s="27">
        <v>0</v>
      </c>
      <c r="X321" s="27">
        <v>0</v>
      </c>
      <c r="AA321" s="23">
        <v>44286</v>
      </c>
      <c r="AB321">
        <v>1</v>
      </c>
      <c r="AC321" t="s">
        <v>57</v>
      </c>
      <c r="AD321">
        <v>1</v>
      </c>
      <c r="AE321">
        <v>30</v>
      </c>
      <c r="AF321" s="27">
        <v>0</v>
      </c>
      <c r="AM321">
        <v>1</v>
      </c>
      <c r="AN321">
        <v>1</v>
      </c>
      <c r="AQ321" s="27">
        <v>879600</v>
      </c>
      <c r="AR321" t="s">
        <v>58</v>
      </c>
      <c r="AS321">
        <v>0</v>
      </c>
      <c r="AT321">
        <v>0</v>
      </c>
      <c r="AW321">
        <v>1</v>
      </c>
      <c r="AX321">
        <v>2</v>
      </c>
      <c r="AY321">
        <v>44013</v>
      </c>
      <c r="AZ321" t="s">
        <v>59</v>
      </c>
      <c r="BB321">
        <v>1</v>
      </c>
      <c r="BC321">
        <v>7</v>
      </c>
      <c r="BD321">
        <v>2</v>
      </c>
      <c r="BE321" s="3">
        <v>44286</v>
      </c>
      <c r="BF321" s="16" t="str">
        <f>VLOOKUP(C321,'Cta Contable'!A:E,5,FALSE)</f>
        <v>A</v>
      </c>
      <c r="BG321" s="16" t="str">
        <f>VLOOKUP(C321,'Cta Contable'!A:D,4,FALSE)</f>
        <v>Consumo</v>
      </c>
      <c r="BH321" t="str">
        <f>VLOOKUP(Q321,Lista!A:B,2,TRUE)</f>
        <v>1- 2.500.000</v>
      </c>
      <c r="BI321" s="16" t="str">
        <f t="shared" si="10"/>
        <v>Al día</v>
      </c>
      <c r="BJ321" t="str">
        <f t="shared" si="9"/>
        <v>-</v>
      </c>
    </row>
    <row r="322" spans="1:62" x14ac:dyDescent="0.25">
      <c r="A322" t="s">
        <v>56</v>
      </c>
      <c r="B322" t="s">
        <v>171</v>
      </c>
      <c r="C322" s="17">
        <v>144205</v>
      </c>
      <c r="D322">
        <v>4</v>
      </c>
      <c r="E322">
        <v>19907</v>
      </c>
      <c r="F322" s="23">
        <v>43873</v>
      </c>
      <c r="G322" s="23">
        <v>44602</v>
      </c>
      <c r="H322">
        <v>0</v>
      </c>
      <c r="I322">
        <v>1</v>
      </c>
      <c r="J322">
        <v>12</v>
      </c>
      <c r="K322">
        <v>30</v>
      </c>
      <c r="L322">
        <v>2</v>
      </c>
      <c r="M322" s="25">
        <v>21.07</v>
      </c>
      <c r="N322" s="25">
        <v>23.228676</v>
      </c>
      <c r="O322" s="27">
        <v>4000000</v>
      </c>
      <c r="P322" s="27">
        <v>212889</v>
      </c>
      <c r="Q322" s="27">
        <v>2112747</v>
      </c>
      <c r="R322" s="27">
        <v>22494</v>
      </c>
      <c r="S322">
        <v>0</v>
      </c>
      <c r="T322">
        <v>0</v>
      </c>
      <c r="V322" s="27">
        <v>0</v>
      </c>
      <c r="W322" s="27">
        <v>0</v>
      </c>
      <c r="X322" s="27">
        <v>0</v>
      </c>
      <c r="AA322" s="23">
        <v>44270</v>
      </c>
      <c r="AB322">
        <v>1</v>
      </c>
      <c r="AC322" t="s">
        <v>57</v>
      </c>
      <c r="AD322">
        <v>1</v>
      </c>
      <c r="AE322">
        <v>30</v>
      </c>
      <c r="AF322" s="27">
        <v>0</v>
      </c>
      <c r="AM322">
        <v>1</v>
      </c>
      <c r="AN322">
        <v>1</v>
      </c>
      <c r="AQ322" s="27">
        <v>310000</v>
      </c>
      <c r="AR322" t="s">
        <v>58</v>
      </c>
      <c r="AS322">
        <v>0</v>
      </c>
      <c r="AT322">
        <v>0</v>
      </c>
      <c r="AW322">
        <v>5</v>
      </c>
      <c r="BB322">
        <v>1</v>
      </c>
      <c r="BC322">
        <v>7</v>
      </c>
      <c r="BD322">
        <v>2</v>
      </c>
      <c r="BE322" s="3">
        <v>44286</v>
      </c>
      <c r="BF322" s="16" t="str">
        <f>VLOOKUP(C322,'Cta Contable'!A:E,5,FALSE)</f>
        <v>A</v>
      </c>
      <c r="BG322" s="16" t="str">
        <f>VLOOKUP(C322,'Cta Contable'!A:D,4,FALSE)</f>
        <v>Consumo</v>
      </c>
      <c r="BH322" t="str">
        <f>VLOOKUP(Q322,Lista!A:B,2,TRUE)</f>
        <v>1- 2.500.000</v>
      </c>
      <c r="BI322" s="16" t="str">
        <f t="shared" si="10"/>
        <v>Al día</v>
      </c>
      <c r="BJ322" t="str">
        <f t="shared" si="9"/>
        <v>-</v>
      </c>
    </row>
    <row r="323" spans="1:62" x14ac:dyDescent="0.25">
      <c r="A323" t="s">
        <v>56</v>
      </c>
      <c r="B323" t="s">
        <v>171</v>
      </c>
      <c r="C323" s="17">
        <v>144205</v>
      </c>
      <c r="D323">
        <v>4</v>
      </c>
      <c r="E323">
        <v>17434</v>
      </c>
      <c r="F323" s="23">
        <v>44013</v>
      </c>
      <c r="G323" s="23">
        <v>44941</v>
      </c>
      <c r="H323">
        <v>0</v>
      </c>
      <c r="I323">
        <v>1</v>
      </c>
      <c r="J323">
        <v>9</v>
      </c>
      <c r="K323">
        <v>30</v>
      </c>
      <c r="L323">
        <v>2</v>
      </c>
      <c r="M323" s="25">
        <v>16.43</v>
      </c>
      <c r="N323" s="25">
        <v>17.725491999999999</v>
      </c>
      <c r="O323" s="27">
        <v>13945650</v>
      </c>
      <c r="P323" s="27">
        <v>569973</v>
      </c>
      <c r="Q323" s="27">
        <v>10271454</v>
      </c>
      <c r="R323" s="27">
        <v>32816</v>
      </c>
      <c r="S323">
        <v>0</v>
      </c>
      <c r="T323">
        <v>0</v>
      </c>
      <c r="V323" s="27">
        <v>0</v>
      </c>
      <c r="W323" s="27">
        <v>0</v>
      </c>
      <c r="X323" s="27">
        <v>0</v>
      </c>
      <c r="AA323" s="23">
        <v>44278</v>
      </c>
      <c r="AB323">
        <v>1</v>
      </c>
      <c r="AC323" t="s">
        <v>57</v>
      </c>
      <c r="AD323">
        <v>1</v>
      </c>
      <c r="AE323">
        <v>30</v>
      </c>
      <c r="AF323" s="27">
        <v>0</v>
      </c>
      <c r="AM323">
        <v>1</v>
      </c>
      <c r="AN323">
        <v>1</v>
      </c>
      <c r="AQ323" s="27">
        <v>1025315</v>
      </c>
      <c r="AR323" t="s">
        <v>58</v>
      </c>
      <c r="AS323">
        <v>0</v>
      </c>
      <c r="AT323">
        <v>0</v>
      </c>
      <c r="AW323">
        <v>1</v>
      </c>
      <c r="AX323">
        <v>2</v>
      </c>
      <c r="AY323">
        <v>44013</v>
      </c>
      <c r="AZ323" t="s">
        <v>59</v>
      </c>
      <c r="BB323">
        <v>1</v>
      </c>
      <c r="BC323">
        <v>7</v>
      </c>
      <c r="BD323">
        <v>2</v>
      </c>
      <c r="BE323" s="3">
        <v>44286</v>
      </c>
      <c r="BF323" s="16" t="str">
        <f>VLOOKUP(C323,'Cta Contable'!A:E,5,FALSE)</f>
        <v>A</v>
      </c>
      <c r="BG323" s="16" t="str">
        <f>VLOOKUP(C323,'Cta Contable'!A:D,4,FALSE)</f>
        <v>Consumo</v>
      </c>
      <c r="BH323" t="str">
        <f>VLOOKUP(Q323,Lista!A:B,2,TRUE)</f>
        <v>10.000.001 - 15.000.000</v>
      </c>
      <c r="BI323" s="16" t="str">
        <f t="shared" si="10"/>
        <v>Al día</v>
      </c>
      <c r="BJ323" t="str">
        <f t="shared" ref="BJ323:BJ386" si="11">IF(AND(AO323&lt;&gt;"",AP323&lt;&gt;"A"),"Reestructurado","-")</f>
        <v>-</v>
      </c>
    </row>
    <row r="324" spans="1:62" x14ac:dyDescent="0.25">
      <c r="A324" t="s">
        <v>56</v>
      </c>
      <c r="B324" t="s">
        <v>171</v>
      </c>
      <c r="C324" s="17">
        <v>144205</v>
      </c>
      <c r="D324">
        <v>4</v>
      </c>
      <c r="E324">
        <v>18428</v>
      </c>
      <c r="F324" s="23">
        <v>44013</v>
      </c>
      <c r="G324" s="23">
        <v>45153</v>
      </c>
      <c r="H324">
        <v>0</v>
      </c>
      <c r="I324">
        <v>1</v>
      </c>
      <c r="J324">
        <v>9</v>
      </c>
      <c r="K324">
        <v>30</v>
      </c>
      <c r="L324">
        <v>2</v>
      </c>
      <c r="M324" s="25">
        <v>21.12</v>
      </c>
      <c r="N324" s="25">
        <v>23.289241000000001</v>
      </c>
      <c r="O324" s="27">
        <v>16726611</v>
      </c>
      <c r="P324" s="27">
        <v>618959</v>
      </c>
      <c r="Q324" s="27">
        <v>13480868</v>
      </c>
      <c r="R324" s="27">
        <v>55363</v>
      </c>
      <c r="S324">
        <v>0</v>
      </c>
      <c r="T324">
        <v>0</v>
      </c>
      <c r="V324" s="27">
        <v>0</v>
      </c>
      <c r="W324" s="27">
        <v>0</v>
      </c>
      <c r="X324" s="27">
        <v>0</v>
      </c>
      <c r="AA324" s="23">
        <v>44278</v>
      </c>
      <c r="AB324">
        <v>1</v>
      </c>
      <c r="AC324" t="s">
        <v>57</v>
      </c>
      <c r="AD324">
        <v>1</v>
      </c>
      <c r="AE324">
        <v>30</v>
      </c>
      <c r="AF324" s="27">
        <v>0</v>
      </c>
      <c r="AM324">
        <v>1</v>
      </c>
      <c r="AN324">
        <v>1</v>
      </c>
      <c r="AQ324" s="27">
        <v>1345685</v>
      </c>
      <c r="AR324" t="s">
        <v>58</v>
      </c>
      <c r="AS324">
        <v>0</v>
      </c>
      <c r="AT324">
        <v>0</v>
      </c>
      <c r="AW324">
        <v>1</v>
      </c>
      <c r="AX324">
        <v>2</v>
      </c>
      <c r="AY324">
        <v>44013</v>
      </c>
      <c r="AZ324" t="s">
        <v>59</v>
      </c>
      <c r="BB324">
        <v>1</v>
      </c>
      <c r="BC324">
        <v>7</v>
      </c>
      <c r="BD324">
        <v>2</v>
      </c>
      <c r="BE324" s="3">
        <v>44286</v>
      </c>
      <c r="BF324" s="16" t="str">
        <f>VLOOKUP(C324,'Cta Contable'!A:E,5,FALSE)</f>
        <v>A</v>
      </c>
      <c r="BG324" s="16" t="str">
        <f>VLOOKUP(C324,'Cta Contable'!A:D,4,FALSE)</f>
        <v>Consumo</v>
      </c>
      <c r="BH324" t="str">
        <f>VLOOKUP(Q324,Lista!A:B,2,TRUE)</f>
        <v>10.000.001 - 15.000.000</v>
      </c>
      <c r="BI324" s="16" t="str">
        <f t="shared" ref="BI324:BI387" si="12">IF(BF324&lt;&gt;"A","Mora","Al día")</f>
        <v>Al día</v>
      </c>
      <c r="BJ324" t="str">
        <f t="shared" si="11"/>
        <v>-</v>
      </c>
    </row>
    <row r="325" spans="1:62" x14ac:dyDescent="0.25">
      <c r="A325" t="s">
        <v>56</v>
      </c>
      <c r="B325" t="s">
        <v>171</v>
      </c>
      <c r="C325" s="17">
        <v>144205</v>
      </c>
      <c r="D325">
        <v>4</v>
      </c>
      <c r="E325">
        <v>20255</v>
      </c>
      <c r="F325" s="23">
        <v>44008</v>
      </c>
      <c r="G325" s="23">
        <v>45229</v>
      </c>
      <c r="H325">
        <v>0</v>
      </c>
      <c r="I325">
        <v>1</v>
      </c>
      <c r="J325">
        <v>8</v>
      </c>
      <c r="K325">
        <v>30</v>
      </c>
      <c r="L325">
        <v>2</v>
      </c>
      <c r="M325" s="25">
        <v>23.42</v>
      </c>
      <c r="N325" s="25">
        <v>26.104899</v>
      </c>
      <c r="O325" s="27">
        <v>5000000</v>
      </c>
      <c r="P325" s="27">
        <v>181233</v>
      </c>
      <c r="Q325" s="27">
        <v>4283261</v>
      </c>
      <c r="R325" s="27">
        <v>82137</v>
      </c>
      <c r="S325">
        <v>0</v>
      </c>
      <c r="T325">
        <v>0</v>
      </c>
      <c r="V325" s="27">
        <v>0</v>
      </c>
      <c r="W325" s="27">
        <v>0</v>
      </c>
      <c r="X325" s="27">
        <v>0</v>
      </c>
      <c r="AA325" s="23">
        <v>44286</v>
      </c>
      <c r="AB325">
        <v>1</v>
      </c>
      <c r="AC325" t="s">
        <v>57</v>
      </c>
      <c r="AD325">
        <v>1</v>
      </c>
      <c r="AE325">
        <v>30</v>
      </c>
      <c r="AF325" s="27">
        <v>0</v>
      </c>
      <c r="AM325">
        <v>1</v>
      </c>
      <c r="AN325">
        <v>1</v>
      </c>
      <c r="AQ325" s="27">
        <v>773000</v>
      </c>
      <c r="AR325" t="s">
        <v>58</v>
      </c>
      <c r="AS325">
        <v>0</v>
      </c>
      <c r="AT325">
        <v>0</v>
      </c>
      <c r="AW325">
        <v>5</v>
      </c>
      <c r="BB325">
        <v>1</v>
      </c>
      <c r="BC325">
        <v>7</v>
      </c>
      <c r="BD325">
        <v>2</v>
      </c>
      <c r="BE325" s="3">
        <v>44286</v>
      </c>
      <c r="BF325" s="16" t="str">
        <f>VLOOKUP(C325,'Cta Contable'!A:E,5,FALSE)</f>
        <v>A</v>
      </c>
      <c r="BG325" s="16" t="str">
        <f>VLOOKUP(C325,'Cta Contable'!A:D,4,FALSE)</f>
        <v>Consumo</v>
      </c>
      <c r="BH325" t="str">
        <f>VLOOKUP(Q325,Lista!A:B,2,TRUE)</f>
        <v>2.500.001 - 5.000.000</v>
      </c>
      <c r="BI325" s="16" t="str">
        <f t="shared" si="12"/>
        <v>Al día</v>
      </c>
      <c r="BJ325" t="str">
        <f t="shared" si="11"/>
        <v>-</v>
      </c>
    </row>
    <row r="326" spans="1:62" x14ac:dyDescent="0.25">
      <c r="A326" t="s">
        <v>56</v>
      </c>
      <c r="B326" t="s">
        <v>171</v>
      </c>
      <c r="C326" s="17">
        <v>144205</v>
      </c>
      <c r="D326">
        <v>4</v>
      </c>
      <c r="E326">
        <v>19598</v>
      </c>
      <c r="F326" s="23">
        <v>43798</v>
      </c>
      <c r="G326" s="23">
        <v>45275</v>
      </c>
      <c r="H326">
        <v>0</v>
      </c>
      <c r="I326">
        <v>1</v>
      </c>
      <c r="J326">
        <v>15</v>
      </c>
      <c r="K326">
        <v>30</v>
      </c>
      <c r="L326">
        <v>2</v>
      </c>
      <c r="M326" s="25">
        <v>13.28</v>
      </c>
      <c r="N326" s="25">
        <v>14.118883</v>
      </c>
      <c r="O326" s="27">
        <v>11000000</v>
      </c>
      <c r="P326" s="27">
        <v>296633</v>
      </c>
      <c r="Q326" s="27">
        <v>8143257</v>
      </c>
      <c r="R326" s="27">
        <v>60080</v>
      </c>
      <c r="S326">
        <v>0</v>
      </c>
      <c r="T326">
        <v>0</v>
      </c>
      <c r="V326" s="27">
        <v>0</v>
      </c>
      <c r="W326" s="27">
        <v>0</v>
      </c>
      <c r="X326" s="27">
        <v>0</v>
      </c>
      <c r="AA326" s="23">
        <v>44265</v>
      </c>
      <c r="AB326">
        <v>1</v>
      </c>
      <c r="AC326" t="s">
        <v>57</v>
      </c>
      <c r="AD326">
        <v>1</v>
      </c>
      <c r="AE326">
        <v>30</v>
      </c>
      <c r="AF326" s="27">
        <v>0</v>
      </c>
      <c r="AM326">
        <v>1</v>
      </c>
      <c r="AN326">
        <v>1</v>
      </c>
      <c r="AQ326" s="27">
        <v>4493790</v>
      </c>
      <c r="AR326" t="s">
        <v>58</v>
      </c>
      <c r="AS326">
        <v>0</v>
      </c>
      <c r="AT326">
        <v>0</v>
      </c>
      <c r="AW326">
        <v>5</v>
      </c>
      <c r="BB326">
        <v>1</v>
      </c>
      <c r="BC326">
        <v>7</v>
      </c>
      <c r="BD326">
        <v>2</v>
      </c>
      <c r="BE326" s="3">
        <v>44286</v>
      </c>
      <c r="BF326" s="16" t="str">
        <f>VLOOKUP(C326,'Cta Contable'!A:E,5,FALSE)</f>
        <v>A</v>
      </c>
      <c r="BG326" s="16" t="str">
        <f>VLOOKUP(C326,'Cta Contable'!A:D,4,FALSE)</f>
        <v>Consumo</v>
      </c>
      <c r="BH326" t="str">
        <f>VLOOKUP(Q326,Lista!A:B,2,TRUE)</f>
        <v>5.000.001 - 10.000.000</v>
      </c>
      <c r="BI326" s="16" t="str">
        <f t="shared" si="12"/>
        <v>Al día</v>
      </c>
      <c r="BJ326" t="str">
        <f t="shared" si="11"/>
        <v>-</v>
      </c>
    </row>
    <row r="327" spans="1:62" x14ac:dyDescent="0.25">
      <c r="A327" t="s">
        <v>56</v>
      </c>
      <c r="B327" t="s">
        <v>171</v>
      </c>
      <c r="C327" s="17">
        <v>144205</v>
      </c>
      <c r="D327">
        <v>4</v>
      </c>
      <c r="E327">
        <v>20888</v>
      </c>
      <c r="F327" s="23">
        <v>44146</v>
      </c>
      <c r="G327" s="23">
        <v>45149</v>
      </c>
      <c r="H327">
        <v>19</v>
      </c>
      <c r="I327">
        <v>1</v>
      </c>
      <c r="J327">
        <v>2</v>
      </c>
      <c r="K327">
        <v>30</v>
      </c>
      <c r="L327">
        <v>2</v>
      </c>
      <c r="M327" s="25">
        <v>17.409082000000001</v>
      </c>
      <c r="N327" s="25">
        <v>18.867599999999999</v>
      </c>
      <c r="O327" s="27">
        <v>3948434</v>
      </c>
      <c r="P327" s="27">
        <v>151417</v>
      </c>
      <c r="Q327" s="27">
        <v>3717903</v>
      </c>
      <c r="R327" s="27">
        <v>34333</v>
      </c>
      <c r="S327">
        <v>0</v>
      </c>
      <c r="T327">
        <v>0</v>
      </c>
      <c r="V327" s="27">
        <v>0</v>
      </c>
      <c r="W327" s="27">
        <v>0</v>
      </c>
      <c r="X327" s="27">
        <v>0</v>
      </c>
      <c r="AA327" s="23">
        <v>44270</v>
      </c>
      <c r="AB327">
        <v>1</v>
      </c>
      <c r="AC327" t="s">
        <v>57</v>
      </c>
      <c r="AD327">
        <v>1</v>
      </c>
      <c r="AE327">
        <v>30</v>
      </c>
      <c r="AF327" s="27">
        <v>154277</v>
      </c>
      <c r="AM327">
        <v>1</v>
      </c>
      <c r="AN327">
        <v>1</v>
      </c>
      <c r="AQ327" s="27">
        <v>489000</v>
      </c>
      <c r="AR327" t="s">
        <v>58</v>
      </c>
      <c r="AS327">
        <v>0</v>
      </c>
      <c r="AT327">
        <v>0</v>
      </c>
      <c r="AW327">
        <v>5</v>
      </c>
      <c r="BB327">
        <v>1</v>
      </c>
      <c r="BC327">
        <v>7</v>
      </c>
      <c r="BD327">
        <v>1</v>
      </c>
      <c r="BE327" s="3">
        <v>44286</v>
      </c>
      <c r="BF327" s="16" t="str">
        <f>VLOOKUP(C327,'Cta Contable'!A:E,5,FALSE)</f>
        <v>A</v>
      </c>
      <c r="BG327" s="16" t="str">
        <f>VLOOKUP(C327,'Cta Contable'!A:D,4,FALSE)</f>
        <v>Consumo</v>
      </c>
      <c r="BH327" t="str">
        <f>VLOOKUP(Q327,Lista!A:B,2,TRUE)</f>
        <v>2.500.001 - 5.000.000</v>
      </c>
      <c r="BI327" s="16" t="str">
        <f t="shared" si="12"/>
        <v>Al día</v>
      </c>
      <c r="BJ327" t="str">
        <f t="shared" si="11"/>
        <v>-</v>
      </c>
    </row>
    <row r="328" spans="1:62" x14ac:dyDescent="0.25">
      <c r="A328" t="s">
        <v>56</v>
      </c>
      <c r="B328" t="s">
        <v>171</v>
      </c>
      <c r="C328" s="17">
        <v>144205</v>
      </c>
      <c r="D328">
        <v>4</v>
      </c>
      <c r="E328">
        <v>17374</v>
      </c>
      <c r="F328" s="23">
        <v>43336</v>
      </c>
      <c r="G328" s="23">
        <v>45893</v>
      </c>
      <c r="H328">
        <v>0</v>
      </c>
      <c r="I328">
        <v>1</v>
      </c>
      <c r="J328">
        <v>31</v>
      </c>
      <c r="K328">
        <v>30</v>
      </c>
      <c r="L328">
        <v>2</v>
      </c>
      <c r="M328" s="25">
        <v>20.05</v>
      </c>
      <c r="N328" s="25">
        <v>21.999092000000001</v>
      </c>
      <c r="O328" s="27">
        <v>16281207</v>
      </c>
      <c r="P328" s="27">
        <v>362034</v>
      </c>
      <c r="Q328" s="27">
        <v>12647025</v>
      </c>
      <c r="R328" s="27">
        <v>49308</v>
      </c>
      <c r="S328">
        <v>0</v>
      </c>
      <c r="T328">
        <v>0</v>
      </c>
      <c r="V328" s="27">
        <v>0</v>
      </c>
      <c r="W328" s="27">
        <v>0</v>
      </c>
      <c r="X328" s="27">
        <v>0</v>
      </c>
      <c r="AA328" s="23">
        <v>44278</v>
      </c>
      <c r="AB328">
        <v>1</v>
      </c>
      <c r="AC328" t="s">
        <v>57</v>
      </c>
      <c r="AD328">
        <v>1</v>
      </c>
      <c r="AE328">
        <v>30</v>
      </c>
      <c r="AF328" s="27">
        <v>0</v>
      </c>
      <c r="AM328">
        <v>1</v>
      </c>
      <c r="AN328">
        <v>1</v>
      </c>
      <c r="AQ328" s="27">
        <v>1194200</v>
      </c>
      <c r="AR328" t="s">
        <v>58</v>
      </c>
      <c r="AS328">
        <v>0</v>
      </c>
      <c r="AT328">
        <v>0</v>
      </c>
      <c r="AW328">
        <v>5</v>
      </c>
      <c r="BB328">
        <v>1</v>
      </c>
      <c r="BC328">
        <v>7</v>
      </c>
      <c r="BD328">
        <v>2</v>
      </c>
      <c r="BE328" s="3">
        <v>44286</v>
      </c>
      <c r="BF328" s="16" t="str">
        <f>VLOOKUP(C328,'Cta Contable'!A:E,5,FALSE)</f>
        <v>A</v>
      </c>
      <c r="BG328" s="16" t="str">
        <f>VLOOKUP(C328,'Cta Contable'!A:D,4,FALSE)</f>
        <v>Consumo</v>
      </c>
      <c r="BH328" t="str">
        <f>VLOOKUP(Q328,Lista!A:B,2,TRUE)</f>
        <v>10.000.001 - 15.000.000</v>
      </c>
      <c r="BI328" s="16" t="str">
        <f t="shared" si="12"/>
        <v>Al día</v>
      </c>
      <c r="BJ328" t="str">
        <f t="shared" si="11"/>
        <v>-</v>
      </c>
    </row>
    <row r="329" spans="1:62" x14ac:dyDescent="0.25">
      <c r="A329" t="s">
        <v>56</v>
      </c>
      <c r="B329" t="s">
        <v>171</v>
      </c>
      <c r="C329" s="17">
        <v>144205</v>
      </c>
      <c r="D329">
        <v>3</v>
      </c>
      <c r="E329">
        <v>19902</v>
      </c>
      <c r="F329" s="23">
        <v>44013</v>
      </c>
      <c r="G329" s="23">
        <v>45076</v>
      </c>
      <c r="H329">
        <v>0</v>
      </c>
      <c r="I329">
        <v>1</v>
      </c>
      <c r="J329">
        <v>8</v>
      </c>
      <c r="K329">
        <v>30</v>
      </c>
      <c r="L329">
        <v>2</v>
      </c>
      <c r="M329" s="25">
        <v>21.07</v>
      </c>
      <c r="N329" s="25">
        <v>23.228676</v>
      </c>
      <c r="O329" s="27">
        <v>6715385</v>
      </c>
      <c r="P329" s="27">
        <v>263977</v>
      </c>
      <c r="Q329" s="27">
        <v>5378932</v>
      </c>
      <c r="R329" s="27">
        <v>66108</v>
      </c>
      <c r="S329">
        <v>0</v>
      </c>
      <c r="T329">
        <v>0</v>
      </c>
      <c r="V329" s="27">
        <v>0</v>
      </c>
      <c r="W329" s="27">
        <v>0</v>
      </c>
      <c r="X329" s="27">
        <v>0</v>
      </c>
      <c r="AA329" s="23">
        <v>44264</v>
      </c>
      <c r="AB329">
        <v>1</v>
      </c>
      <c r="AC329" t="s">
        <v>57</v>
      </c>
      <c r="AD329">
        <v>1</v>
      </c>
      <c r="AE329">
        <v>30</v>
      </c>
      <c r="AF329" s="27">
        <v>0</v>
      </c>
      <c r="AM329">
        <v>1</v>
      </c>
      <c r="AN329">
        <v>1</v>
      </c>
      <c r="AO329" s="40">
        <v>44013</v>
      </c>
      <c r="AP329" s="40" t="s">
        <v>59</v>
      </c>
      <c r="AQ329" s="27">
        <v>2922000</v>
      </c>
      <c r="AR329" t="s">
        <v>58</v>
      </c>
      <c r="AS329">
        <v>1</v>
      </c>
      <c r="AT329">
        <v>0</v>
      </c>
      <c r="AW329">
        <v>5</v>
      </c>
      <c r="BB329">
        <v>1</v>
      </c>
      <c r="BC329">
        <v>7</v>
      </c>
      <c r="BD329">
        <v>2</v>
      </c>
      <c r="BE329" s="3">
        <v>44286</v>
      </c>
      <c r="BF329" s="16" t="str">
        <f>VLOOKUP(C329,'Cta Contable'!A:E,5,FALSE)</f>
        <v>A</v>
      </c>
      <c r="BG329" s="16" t="str">
        <f>VLOOKUP(C329,'Cta Contable'!A:D,4,FALSE)</f>
        <v>Consumo</v>
      </c>
      <c r="BH329" t="str">
        <f>VLOOKUP(Q329,Lista!A:B,2,TRUE)</f>
        <v>5.000.001 - 10.000.000</v>
      </c>
      <c r="BI329" s="16" t="str">
        <f t="shared" si="12"/>
        <v>Al día</v>
      </c>
      <c r="BJ329" t="str">
        <f t="shared" si="11"/>
        <v>-</v>
      </c>
    </row>
    <row r="330" spans="1:62" x14ac:dyDescent="0.25">
      <c r="A330" t="s">
        <v>56</v>
      </c>
      <c r="B330" t="s">
        <v>171</v>
      </c>
      <c r="C330" s="17">
        <v>144205</v>
      </c>
      <c r="D330">
        <v>4</v>
      </c>
      <c r="E330">
        <v>13421</v>
      </c>
      <c r="F330" s="23">
        <v>44013</v>
      </c>
      <c r="G330" s="23">
        <v>45177</v>
      </c>
      <c r="H330">
        <v>22</v>
      </c>
      <c r="I330">
        <v>1</v>
      </c>
      <c r="J330">
        <v>7</v>
      </c>
      <c r="K330">
        <v>30</v>
      </c>
      <c r="L330">
        <v>2</v>
      </c>
      <c r="M330" s="25">
        <v>21.97</v>
      </c>
      <c r="N330" s="25">
        <v>24.323027</v>
      </c>
      <c r="O330" s="27">
        <v>17513986</v>
      </c>
      <c r="P330" s="27">
        <v>643704</v>
      </c>
      <c r="Q330" s="27">
        <v>15124555</v>
      </c>
      <c r="R330" s="27">
        <v>455827</v>
      </c>
      <c r="S330">
        <v>0</v>
      </c>
      <c r="T330">
        <v>0</v>
      </c>
      <c r="V330" s="27">
        <v>0</v>
      </c>
      <c r="W330" s="27">
        <v>0</v>
      </c>
      <c r="X330" s="27">
        <v>0</v>
      </c>
      <c r="AA330" s="23">
        <v>44286</v>
      </c>
      <c r="AB330">
        <v>1</v>
      </c>
      <c r="AC330" t="s">
        <v>57</v>
      </c>
      <c r="AD330">
        <v>1</v>
      </c>
      <c r="AE330">
        <v>30</v>
      </c>
      <c r="AF330" s="27">
        <v>366813</v>
      </c>
      <c r="AM330">
        <v>1</v>
      </c>
      <c r="AN330">
        <v>1</v>
      </c>
      <c r="AQ330" s="27">
        <v>768603</v>
      </c>
      <c r="AR330" t="s">
        <v>58</v>
      </c>
      <c r="AS330">
        <v>0</v>
      </c>
      <c r="AT330">
        <v>0</v>
      </c>
      <c r="AW330">
        <v>1</v>
      </c>
      <c r="AX330">
        <v>2</v>
      </c>
      <c r="AY330">
        <v>44013</v>
      </c>
      <c r="AZ330" t="s">
        <v>59</v>
      </c>
      <c r="BB330">
        <v>1</v>
      </c>
      <c r="BC330">
        <v>7</v>
      </c>
      <c r="BD330">
        <v>2</v>
      </c>
      <c r="BE330" s="3">
        <v>44286</v>
      </c>
      <c r="BF330" s="16" t="str">
        <f>VLOOKUP(C330,'Cta Contable'!A:E,5,FALSE)</f>
        <v>A</v>
      </c>
      <c r="BG330" s="16" t="str">
        <f>VLOOKUP(C330,'Cta Contable'!A:D,4,FALSE)</f>
        <v>Consumo</v>
      </c>
      <c r="BH330" t="str">
        <f>VLOOKUP(Q330,Lista!A:B,2,TRUE)</f>
        <v>15.000.001 - 20.000.000</v>
      </c>
      <c r="BI330" s="16" t="str">
        <f t="shared" si="12"/>
        <v>Al día</v>
      </c>
      <c r="BJ330" t="str">
        <f t="shared" si="11"/>
        <v>-</v>
      </c>
    </row>
    <row r="331" spans="1:62" x14ac:dyDescent="0.25">
      <c r="A331" t="s">
        <v>56</v>
      </c>
      <c r="B331" t="s">
        <v>171</v>
      </c>
      <c r="C331" s="17">
        <v>144205</v>
      </c>
      <c r="D331">
        <v>4</v>
      </c>
      <c r="E331">
        <v>20823</v>
      </c>
      <c r="F331" s="23">
        <v>44133</v>
      </c>
      <c r="G331" s="23">
        <v>45351</v>
      </c>
      <c r="H331">
        <v>0</v>
      </c>
      <c r="I331">
        <v>1</v>
      </c>
      <c r="J331">
        <v>5</v>
      </c>
      <c r="K331">
        <v>30</v>
      </c>
      <c r="L331">
        <v>2</v>
      </c>
      <c r="M331" s="25">
        <v>19.32</v>
      </c>
      <c r="N331" s="25">
        <v>21.126010999999998</v>
      </c>
      <c r="O331" s="27">
        <v>5000000</v>
      </c>
      <c r="P331" s="27">
        <v>170510</v>
      </c>
      <c r="Q331" s="27">
        <v>4511444</v>
      </c>
      <c r="R331" s="27">
        <v>0</v>
      </c>
      <c r="S331">
        <v>0</v>
      </c>
      <c r="T331">
        <v>0</v>
      </c>
      <c r="V331" s="27">
        <v>0</v>
      </c>
      <c r="W331" s="27">
        <v>0</v>
      </c>
      <c r="X331" s="27">
        <v>0</v>
      </c>
      <c r="AA331" s="23">
        <v>44285</v>
      </c>
      <c r="AB331">
        <v>1</v>
      </c>
      <c r="AC331" t="s">
        <v>57</v>
      </c>
      <c r="AD331">
        <v>1</v>
      </c>
      <c r="AE331">
        <v>30</v>
      </c>
      <c r="AF331" s="27">
        <v>0</v>
      </c>
      <c r="AM331">
        <v>1</v>
      </c>
      <c r="AN331">
        <v>1</v>
      </c>
      <c r="AQ331" s="27">
        <v>2629000</v>
      </c>
      <c r="AR331" t="s">
        <v>58</v>
      </c>
      <c r="AS331">
        <v>0</v>
      </c>
      <c r="AT331">
        <v>0</v>
      </c>
      <c r="AW331">
        <v>5</v>
      </c>
      <c r="BB331">
        <v>1</v>
      </c>
      <c r="BC331">
        <v>7</v>
      </c>
      <c r="BD331">
        <v>2</v>
      </c>
      <c r="BE331" s="3">
        <v>44286</v>
      </c>
      <c r="BF331" s="16" t="str">
        <f>VLOOKUP(C331,'Cta Contable'!A:E,5,FALSE)</f>
        <v>A</v>
      </c>
      <c r="BG331" s="16" t="str">
        <f>VLOOKUP(C331,'Cta Contable'!A:D,4,FALSE)</f>
        <v>Consumo</v>
      </c>
      <c r="BH331" t="str">
        <f>VLOOKUP(Q331,Lista!A:B,2,TRUE)</f>
        <v>2.500.001 - 5.000.000</v>
      </c>
      <c r="BI331" s="16" t="str">
        <f t="shared" si="12"/>
        <v>Al día</v>
      </c>
      <c r="BJ331" t="str">
        <f t="shared" si="11"/>
        <v>-</v>
      </c>
    </row>
    <row r="332" spans="1:62" x14ac:dyDescent="0.25">
      <c r="A332" t="s">
        <v>56</v>
      </c>
      <c r="B332" t="s">
        <v>171</v>
      </c>
      <c r="C332" s="17">
        <v>144205</v>
      </c>
      <c r="D332">
        <v>4</v>
      </c>
      <c r="E332">
        <v>20664</v>
      </c>
      <c r="F332" s="23">
        <v>44104</v>
      </c>
      <c r="G332" s="23">
        <v>45153</v>
      </c>
      <c r="H332">
        <v>0</v>
      </c>
      <c r="I332">
        <v>1</v>
      </c>
      <c r="J332">
        <v>5</v>
      </c>
      <c r="K332">
        <v>30</v>
      </c>
      <c r="L332">
        <v>2</v>
      </c>
      <c r="M332" s="25">
        <v>17.420000000000002</v>
      </c>
      <c r="N332" s="25">
        <v>18.880393000000002</v>
      </c>
      <c r="O332" s="27">
        <v>12000000</v>
      </c>
      <c r="P332" s="27">
        <v>449682</v>
      </c>
      <c r="Q332" s="27">
        <v>10513825</v>
      </c>
      <c r="R332" s="27">
        <v>132288</v>
      </c>
      <c r="S332">
        <v>0</v>
      </c>
      <c r="T332">
        <v>0</v>
      </c>
      <c r="V332" s="27">
        <v>0</v>
      </c>
      <c r="W332" s="27">
        <v>0</v>
      </c>
      <c r="X332" s="27">
        <v>0</v>
      </c>
      <c r="AA332" s="23">
        <v>44259</v>
      </c>
      <c r="AB332">
        <v>1</v>
      </c>
      <c r="AC332" t="s">
        <v>57</v>
      </c>
      <c r="AD332">
        <v>1</v>
      </c>
      <c r="AE332">
        <v>30</v>
      </c>
      <c r="AF332" s="27">
        <v>0</v>
      </c>
      <c r="AM332">
        <v>1</v>
      </c>
      <c r="AN332">
        <v>1</v>
      </c>
      <c r="AQ332" s="27">
        <v>2190000</v>
      </c>
      <c r="AR332" t="s">
        <v>58</v>
      </c>
      <c r="AS332">
        <v>0</v>
      </c>
      <c r="AT332">
        <v>0</v>
      </c>
      <c r="AW332">
        <v>5</v>
      </c>
      <c r="BB332">
        <v>1</v>
      </c>
      <c r="BC332">
        <v>7</v>
      </c>
      <c r="BD332">
        <v>2</v>
      </c>
      <c r="BE332" s="3">
        <v>44286</v>
      </c>
      <c r="BF332" s="16" t="str">
        <f>VLOOKUP(C332,'Cta Contable'!A:E,5,FALSE)</f>
        <v>A</v>
      </c>
      <c r="BG332" s="16" t="str">
        <f>VLOOKUP(C332,'Cta Contable'!A:D,4,FALSE)</f>
        <v>Consumo</v>
      </c>
      <c r="BH332" t="str">
        <f>VLOOKUP(Q332,Lista!A:B,2,TRUE)</f>
        <v>10.000.001 - 15.000.000</v>
      </c>
      <c r="BI332" s="16" t="str">
        <f t="shared" si="12"/>
        <v>Al día</v>
      </c>
      <c r="BJ332" t="str">
        <f t="shared" si="11"/>
        <v>-</v>
      </c>
    </row>
    <row r="333" spans="1:62" x14ac:dyDescent="0.25">
      <c r="A333" t="s">
        <v>56</v>
      </c>
      <c r="B333" t="s">
        <v>171</v>
      </c>
      <c r="C333" s="17">
        <v>144205</v>
      </c>
      <c r="D333">
        <v>4</v>
      </c>
      <c r="E333">
        <v>20740</v>
      </c>
      <c r="F333" s="23">
        <v>44120</v>
      </c>
      <c r="G333" s="23">
        <v>44850</v>
      </c>
      <c r="H333">
        <v>0</v>
      </c>
      <c r="I333">
        <v>1</v>
      </c>
      <c r="J333">
        <v>3</v>
      </c>
      <c r="K333">
        <v>30</v>
      </c>
      <c r="L333">
        <v>2</v>
      </c>
      <c r="M333" s="25">
        <v>21.08</v>
      </c>
      <c r="N333" s="25">
        <v>23.240787000000001</v>
      </c>
      <c r="O333" s="27">
        <v>9668670</v>
      </c>
      <c r="P333" s="27">
        <v>497211</v>
      </c>
      <c r="Q333" s="27">
        <v>8669223</v>
      </c>
      <c r="R333" s="27">
        <v>68412</v>
      </c>
      <c r="S333">
        <v>0</v>
      </c>
      <c r="T333">
        <v>0</v>
      </c>
      <c r="V333" s="27">
        <v>0</v>
      </c>
      <c r="W333" s="27">
        <v>0</v>
      </c>
      <c r="X333" s="27">
        <v>0</v>
      </c>
      <c r="AA333" s="23">
        <v>44274</v>
      </c>
      <c r="AB333">
        <v>1</v>
      </c>
      <c r="AC333" t="s">
        <v>57</v>
      </c>
      <c r="AD333">
        <v>1</v>
      </c>
      <c r="AE333">
        <v>30</v>
      </c>
      <c r="AF333" s="27">
        <v>0</v>
      </c>
      <c r="AM333">
        <v>1</v>
      </c>
      <c r="AN333">
        <v>1</v>
      </c>
      <c r="AQ333" s="27">
        <v>4194856</v>
      </c>
      <c r="AR333" t="s">
        <v>58</v>
      </c>
      <c r="AS333">
        <v>0</v>
      </c>
      <c r="AT333">
        <v>0</v>
      </c>
      <c r="AW333">
        <v>5</v>
      </c>
      <c r="BB333">
        <v>1</v>
      </c>
      <c r="BC333">
        <v>7</v>
      </c>
      <c r="BD333">
        <v>1</v>
      </c>
      <c r="BE333" s="3">
        <v>44286</v>
      </c>
      <c r="BF333" s="16" t="str">
        <f>VLOOKUP(C333,'Cta Contable'!A:E,5,FALSE)</f>
        <v>A</v>
      </c>
      <c r="BG333" s="16" t="str">
        <f>VLOOKUP(C333,'Cta Contable'!A:D,4,FALSE)</f>
        <v>Consumo</v>
      </c>
      <c r="BH333" t="str">
        <f>VLOOKUP(Q333,Lista!A:B,2,TRUE)</f>
        <v>5.000.001 - 10.000.000</v>
      </c>
      <c r="BI333" s="16" t="str">
        <f t="shared" si="12"/>
        <v>Al día</v>
      </c>
      <c r="BJ333" t="str">
        <f t="shared" si="11"/>
        <v>-</v>
      </c>
    </row>
    <row r="334" spans="1:62" x14ac:dyDescent="0.25">
      <c r="A334" t="s">
        <v>56</v>
      </c>
      <c r="B334" t="s">
        <v>171</v>
      </c>
      <c r="C334" s="17">
        <v>144205</v>
      </c>
      <c r="D334">
        <v>4</v>
      </c>
      <c r="E334">
        <v>16353</v>
      </c>
      <c r="F334" s="23">
        <v>44013</v>
      </c>
      <c r="G334" s="23">
        <v>44722</v>
      </c>
      <c r="H334">
        <v>20</v>
      </c>
      <c r="I334">
        <v>1</v>
      </c>
      <c r="J334">
        <v>7</v>
      </c>
      <c r="K334">
        <v>30</v>
      </c>
      <c r="L334">
        <v>2</v>
      </c>
      <c r="M334" s="25">
        <v>20.8</v>
      </c>
      <c r="N334" s="25">
        <v>22.902097999999999</v>
      </c>
      <c r="O334" s="27">
        <v>11212260</v>
      </c>
      <c r="P334" s="27">
        <v>595260</v>
      </c>
      <c r="Q334" s="27">
        <v>8255639</v>
      </c>
      <c r="R334" s="27">
        <v>145124</v>
      </c>
      <c r="S334">
        <v>0</v>
      </c>
      <c r="T334">
        <v>0</v>
      </c>
      <c r="V334" s="27">
        <v>0</v>
      </c>
      <c r="W334" s="27">
        <v>0</v>
      </c>
      <c r="X334" s="27">
        <v>0</v>
      </c>
      <c r="AA334" s="23">
        <v>44286</v>
      </c>
      <c r="AB334">
        <v>1</v>
      </c>
      <c r="AC334" t="s">
        <v>57</v>
      </c>
      <c r="AD334">
        <v>1</v>
      </c>
      <c r="AE334">
        <v>30</v>
      </c>
      <c r="AF334" s="27">
        <v>452162</v>
      </c>
      <c r="AM334">
        <v>1</v>
      </c>
      <c r="AN334">
        <v>1</v>
      </c>
      <c r="AQ334" s="27">
        <v>2557663</v>
      </c>
      <c r="AR334" t="s">
        <v>58</v>
      </c>
      <c r="AS334">
        <v>0</v>
      </c>
      <c r="AT334">
        <v>0</v>
      </c>
      <c r="AW334">
        <v>1</v>
      </c>
      <c r="AX334">
        <v>2</v>
      </c>
      <c r="AY334">
        <v>44013</v>
      </c>
      <c r="AZ334" t="s">
        <v>62</v>
      </c>
      <c r="BB334">
        <v>1</v>
      </c>
      <c r="BC334">
        <v>7</v>
      </c>
      <c r="BD334">
        <v>2</v>
      </c>
      <c r="BE334" s="3">
        <v>44286</v>
      </c>
      <c r="BF334" s="16" t="str">
        <f>VLOOKUP(C334,'Cta Contable'!A:E,5,FALSE)</f>
        <v>A</v>
      </c>
      <c r="BG334" s="16" t="str">
        <f>VLOOKUP(C334,'Cta Contable'!A:D,4,FALSE)</f>
        <v>Consumo</v>
      </c>
      <c r="BH334" t="str">
        <f>VLOOKUP(Q334,Lista!A:B,2,TRUE)</f>
        <v>5.000.001 - 10.000.000</v>
      </c>
      <c r="BI334" s="16" t="str">
        <f t="shared" si="12"/>
        <v>Al día</v>
      </c>
      <c r="BJ334" t="str">
        <f t="shared" si="11"/>
        <v>-</v>
      </c>
    </row>
    <row r="335" spans="1:62" x14ac:dyDescent="0.25">
      <c r="A335" t="s">
        <v>56</v>
      </c>
      <c r="B335" t="s">
        <v>171</v>
      </c>
      <c r="C335" s="17">
        <v>144205</v>
      </c>
      <c r="D335">
        <v>4</v>
      </c>
      <c r="E335">
        <v>20518</v>
      </c>
      <c r="F335" s="23">
        <v>44074</v>
      </c>
      <c r="G335" s="23">
        <v>45535</v>
      </c>
      <c r="H335">
        <v>0</v>
      </c>
      <c r="I335">
        <v>1</v>
      </c>
      <c r="J335">
        <v>6</v>
      </c>
      <c r="K335">
        <v>30</v>
      </c>
      <c r="L335">
        <v>2</v>
      </c>
      <c r="M335" s="25">
        <v>11.42</v>
      </c>
      <c r="N335" s="25">
        <v>12.037115999999999</v>
      </c>
      <c r="O335" s="27">
        <v>3400000</v>
      </c>
      <c r="P335" s="27">
        <v>88570</v>
      </c>
      <c r="Q335" s="27">
        <v>3054593</v>
      </c>
      <c r="R335" s="27">
        <v>28159</v>
      </c>
      <c r="S335">
        <v>0</v>
      </c>
      <c r="T335">
        <v>0</v>
      </c>
      <c r="V335" s="27">
        <v>0</v>
      </c>
      <c r="W335" s="27">
        <v>0</v>
      </c>
      <c r="X335" s="27">
        <v>0</v>
      </c>
      <c r="AA335" s="23">
        <v>44286</v>
      </c>
      <c r="AB335">
        <v>1</v>
      </c>
      <c r="AC335" t="s">
        <v>57</v>
      </c>
      <c r="AD335">
        <v>1</v>
      </c>
      <c r="AE335">
        <v>30</v>
      </c>
      <c r="AF335" s="27">
        <v>0</v>
      </c>
      <c r="AM335">
        <v>1</v>
      </c>
      <c r="AN335">
        <v>1</v>
      </c>
      <c r="AQ335" s="27">
        <v>946337</v>
      </c>
      <c r="AR335" t="s">
        <v>58</v>
      </c>
      <c r="AS335">
        <v>0</v>
      </c>
      <c r="AT335">
        <v>0</v>
      </c>
      <c r="AW335">
        <v>5</v>
      </c>
      <c r="BB335">
        <v>1</v>
      </c>
      <c r="BC335">
        <v>7</v>
      </c>
      <c r="BD335">
        <v>2</v>
      </c>
      <c r="BE335" s="3">
        <v>44286</v>
      </c>
      <c r="BF335" s="16" t="str">
        <f>VLOOKUP(C335,'Cta Contable'!A:E,5,FALSE)</f>
        <v>A</v>
      </c>
      <c r="BG335" s="16" t="str">
        <f>VLOOKUP(C335,'Cta Contable'!A:D,4,FALSE)</f>
        <v>Consumo</v>
      </c>
      <c r="BH335" t="str">
        <f>VLOOKUP(Q335,Lista!A:B,2,TRUE)</f>
        <v>2.500.001 - 5.000.000</v>
      </c>
      <c r="BI335" s="16" t="str">
        <f t="shared" si="12"/>
        <v>Al día</v>
      </c>
      <c r="BJ335" t="str">
        <f t="shared" si="11"/>
        <v>-</v>
      </c>
    </row>
    <row r="336" spans="1:62" x14ac:dyDescent="0.25">
      <c r="A336" t="s">
        <v>56</v>
      </c>
      <c r="B336" t="s">
        <v>171</v>
      </c>
      <c r="C336" s="17">
        <v>144205</v>
      </c>
      <c r="D336">
        <v>4</v>
      </c>
      <c r="E336">
        <v>21406</v>
      </c>
      <c r="F336" s="23">
        <v>44259</v>
      </c>
      <c r="G336" s="23">
        <v>44819</v>
      </c>
      <c r="H336">
        <v>0</v>
      </c>
      <c r="I336">
        <v>1</v>
      </c>
      <c r="J336">
        <v>0</v>
      </c>
      <c r="K336">
        <v>30</v>
      </c>
      <c r="L336">
        <v>2</v>
      </c>
      <c r="M336" s="25">
        <v>11.420004</v>
      </c>
      <c r="N336" s="25">
        <v>12.03712</v>
      </c>
      <c r="O336" s="27">
        <v>2100000</v>
      </c>
      <c r="P336" s="27">
        <v>127497</v>
      </c>
      <c r="Q336" s="27">
        <v>2100000</v>
      </c>
      <c r="R336" s="27">
        <v>9990</v>
      </c>
      <c r="S336">
        <v>0</v>
      </c>
      <c r="T336">
        <v>0</v>
      </c>
      <c r="V336" s="27">
        <v>0</v>
      </c>
      <c r="W336" s="27">
        <v>0</v>
      </c>
      <c r="X336" s="27">
        <v>0</v>
      </c>
      <c r="AA336" s="23">
        <v>44270</v>
      </c>
      <c r="AB336">
        <v>1</v>
      </c>
      <c r="AC336" t="s">
        <v>57</v>
      </c>
      <c r="AD336">
        <v>1</v>
      </c>
      <c r="AE336">
        <v>30</v>
      </c>
      <c r="AF336" s="27">
        <v>0</v>
      </c>
      <c r="AM336">
        <v>1</v>
      </c>
      <c r="AN336">
        <v>1</v>
      </c>
      <c r="AQ336" s="27">
        <v>2152000</v>
      </c>
      <c r="AR336" t="s">
        <v>58</v>
      </c>
      <c r="AS336">
        <v>0</v>
      </c>
      <c r="AT336">
        <v>0</v>
      </c>
      <c r="AW336">
        <v>5</v>
      </c>
      <c r="BB336">
        <v>1</v>
      </c>
      <c r="BC336">
        <v>7</v>
      </c>
      <c r="BD336">
        <v>2</v>
      </c>
      <c r="BE336" s="3">
        <v>44286</v>
      </c>
      <c r="BF336" s="16" t="str">
        <f>VLOOKUP(C336,'Cta Contable'!A:E,5,FALSE)</f>
        <v>A</v>
      </c>
      <c r="BG336" s="16" t="str">
        <f>VLOOKUP(C336,'Cta Contable'!A:D,4,FALSE)</f>
        <v>Consumo</v>
      </c>
      <c r="BH336" t="str">
        <f>VLOOKUP(Q336,Lista!A:B,2,TRUE)</f>
        <v>1- 2.500.000</v>
      </c>
      <c r="BI336" s="16" t="str">
        <f t="shared" si="12"/>
        <v>Al día</v>
      </c>
      <c r="BJ336" t="str">
        <f t="shared" si="11"/>
        <v>-</v>
      </c>
    </row>
    <row r="337" spans="1:62" x14ac:dyDescent="0.25">
      <c r="A337" t="s">
        <v>56</v>
      </c>
      <c r="B337" t="s">
        <v>171</v>
      </c>
      <c r="C337" s="17">
        <v>144205</v>
      </c>
      <c r="D337">
        <v>4</v>
      </c>
      <c r="E337">
        <v>18664</v>
      </c>
      <c r="F337" s="23">
        <v>44013</v>
      </c>
      <c r="G337" s="23">
        <v>44505</v>
      </c>
      <c r="H337">
        <v>25</v>
      </c>
      <c r="I337">
        <v>1</v>
      </c>
      <c r="J337">
        <v>7</v>
      </c>
      <c r="K337">
        <v>30</v>
      </c>
      <c r="L337">
        <v>2</v>
      </c>
      <c r="M337" s="25">
        <v>20.97</v>
      </c>
      <c r="N337" s="25">
        <v>23.107628999999999</v>
      </c>
      <c r="O337" s="27">
        <v>3558270</v>
      </c>
      <c r="P337" s="27">
        <v>256854</v>
      </c>
      <c r="Q337" s="27">
        <v>2121999</v>
      </c>
      <c r="R337" s="27">
        <v>68330</v>
      </c>
      <c r="S337">
        <v>0</v>
      </c>
      <c r="T337">
        <v>0</v>
      </c>
      <c r="V337" s="27">
        <v>0</v>
      </c>
      <c r="W337" s="27">
        <v>0</v>
      </c>
      <c r="X337" s="27">
        <v>0</v>
      </c>
      <c r="AA337" s="23">
        <v>44253</v>
      </c>
      <c r="AB337">
        <v>1</v>
      </c>
      <c r="AC337" t="s">
        <v>57</v>
      </c>
      <c r="AD337">
        <v>1</v>
      </c>
      <c r="AE337">
        <v>30</v>
      </c>
      <c r="AF337" s="27">
        <v>219775</v>
      </c>
      <c r="AM337">
        <v>1</v>
      </c>
      <c r="AN337">
        <v>1</v>
      </c>
      <c r="AQ337" s="27">
        <v>263500</v>
      </c>
      <c r="AR337" t="s">
        <v>58</v>
      </c>
      <c r="AS337">
        <v>0</v>
      </c>
      <c r="AT337">
        <v>0</v>
      </c>
      <c r="AW337">
        <v>1</v>
      </c>
      <c r="AX337">
        <v>2</v>
      </c>
      <c r="AY337">
        <v>44013</v>
      </c>
      <c r="AZ337" t="s">
        <v>59</v>
      </c>
      <c r="BB337">
        <v>1</v>
      </c>
      <c r="BC337">
        <v>7</v>
      </c>
      <c r="BD337">
        <v>2</v>
      </c>
      <c r="BE337" s="3">
        <v>44286</v>
      </c>
      <c r="BF337" s="16" t="str">
        <f>VLOOKUP(C337,'Cta Contable'!A:E,5,FALSE)</f>
        <v>A</v>
      </c>
      <c r="BG337" s="16" t="str">
        <f>VLOOKUP(C337,'Cta Contable'!A:D,4,FALSE)</f>
        <v>Consumo</v>
      </c>
      <c r="BH337" t="str">
        <f>VLOOKUP(Q337,Lista!A:B,2,TRUE)</f>
        <v>1- 2.500.000</v>
      </c>
      <c r="BI337" s="16" t="str">
        <f t="shared" si="12"/>
        <v>Al día</v>
      </c>
      <c r="BJ337" t="str">
        <f t="shared" si="11"/>
        <v>-</v>
      </c>
    </row>
    <row r="338" spans="1:62" x14ac:dyDescent="0.25">
      <c r="A338" t="s">
        <v>56</v>
      </c>
      <c r="B338" t="s">
        <v>171</v>
      </c>
      <c r="C338" s="17">
        <v>144205</v>
      </c>
      <c r="D338">
        <v>4</v>
      </c>
      <c r="E338">
        <v>18891</v>
      </c>
      <c r="F338" s="23">
        <v>43648</v>
      </c>
      <c r="G338" s="23">
        <v>44392</v>
      </c>
      <c r="H338">
        <v>0</v>
      </c>
      <c r="I338">
        <v>1</v>
      </c>
      <c r="J338">
        <v>20</v>
      </c>
      <c r="K338">
        <v>30</v>
      </c>
      <c r="L338">
        <v>2</v>
      </c>
      <c r="M338" s="25">
        <v>23.39</v>
      </c>
      <c r="N338" s="25">
        <v>26.067796999999999</v>
      </c>
      <c r="O338" s="27">
        <v>5000000</v>
      </c>
      <c r="P338" s="27">
        <v>262836</v>
      </c>
      <c r="Q338" s="27">
        <v>880983</v>
      </c>
      <c r="R338" s="27">
        <v>13728</v>
      </c>
      <c r="S338">
        <v>0</v>
      </c>
      <c r="T338">
        <v>0</v>
      </c>
      <c r="V338" s="27">
        <v>0</v>
      </c>
      <c r="W338" s="27">
        <v>0</v>
      </c>
      <c r="X338" s="27">
        <v>0</v>
      </c>
      <c r="AA338" s="23">
        <v>44261</v>
      </c>
      <c r="AB338">
        <v>1</v>
      </c>
      <c r="AC338" t="s">
        <v>57</v>
      </c>
      <c r="AD338">
        <v>1</v>
      </c>
      <c r="AE338">
        <v>30</v>
      </c>
      <c r="AF338" s="27">
        <v>0</v>
      </c>
      <c r="AM338">
        <v>1</v>
      </c>
      <c r="AN338">
        <v>1</v>
      </c>
      <c r="AQ338" s="27">
        <v>569918</v>
      </c>
      <c r="AR338" t="s">
        <v>58</v>
      </c>
      <c r="AS338">
        <v>0</v>
      </c>
      <c r="AT338">
        <v>0</v>
      </c>
      <c r="AW338">
        <v>5</v>
      </c>
      <c r="BB338">
        <v>1</v>
      </c>
      <c r="BC338">
        <v>7</v>
      </c>
      <c r="BD338">
        <v>2</v>
      </c>
      <c r="BE338" s="3">
        <v>44286</v>
      </c>
      <c r="BF338" s="16" t="str">
        <f>VLOOKUP(C338,'Cta Contable'!A:E,5,FALSE)</f>
        <v>A</v>
      </c>
      <c r="BG338" s="16" t="str">
        <f>VLOOKUP(C338,'Cta Contable'!A:D,4,FALSE)</f>
        <v>Consumo</v>
      </c>
      <c r="BH338" t="str">
        <f>VLOOKUP(Q338,Lista!A:B,2,TRUE)</f>
        <v>1- 2.500.000</v>
      </c>
      <c r="BI338" s="16" t="str">
        <f t="shared" si="12"/>
        <v>Al día</v>
      </c>
      <c r="BJ338" t="str">
        <f t="shared" si="11"/>
        <v>-</v>
      </c>
    </row>
    <row r="339" spans="1:62" x14ac:dyDescent="0.25">
      <c r="A339" t="s">
        <v>56</v>
      </c>
      <c r="B339" t="s">
        <v>171</v>
      </c>
      <c r="C339" s="17">
        <v>144205</v>
      </c>
      <c r="D339">
        <v>4</v>
      </c>
      <c r="E339">
        <v>20157</v>
      </c>
      <c r="F339" s="23">
        <v>43979</v>
      </c>
      <c r="G339" s="23">
        <v>45199</v>
      </c>
      <c r="H339">
        <v>30</v>
      </c>
      <c r="I339">
        <v>1</v>
      </c>
      <c r="J339">
        <v>8</v>
      </c>
      <c r="K339">
        <v>30</v>
      </c>
      <c r="L339">
        <v>2</v>
      </c>
      <c r="M339" s="25">
        <v>19.320074000000002</v>
      </c>
      <c r="N339" s="25">
        <v>21.126100000000001</v>
      </c>
      <c r="O339" s="27">
        <v>5000000</v>
      </c>
      <c r="P339" s="27">
        <v>170511</v>
      </c>
      <c r="Q339" s="27">
        <v>4138929</v>
      </c>
      <c r="R339" s="27">
        <v>66648</v>
      </c>
      <c r="S339">
        <v>0</v>
      </c>
      <c r="T339">
        <v>0</v>
      </c>
      <c r="V339" s="27">
        <v>0</v>
      </c>
      <c r="W339" s="27">
        <v>0</v>
      </c>
      <c r="X339" s="27">
        <v>0</v>
      </c>
      <c r="AA339" s="23">
        <v>44261</v>
      </c>
      <c r="AB339">
        <v>1</v>
      </c>
      <c r="AC339" t="s">
        <v>57</v>
      </c>
      <c r="AD339">
        <v>1</v>
      </c>
      <c r="AE339">
        <v>30</v>
      </c>
      <c r="AF339" s="27">
        <v>107117</v>
      </c>
      <c r="AM339">
        <v>1</v>
      </c>
      <c r="AN339">
        <v>1</v>
      </c>
      <c r="AQ339" s="27">
        <v>2677523</v>
      </c>
      <c r="AR339" t="s">
        <v>58</v>
      </c>
      <c r="AS339">
        <v>0</v>
      </c>
      <c r="AT339">
        <v>0</v>
      </c>
      <c r="AW339">
        <v>5</v>
      </c>
      <c r="BB339">
        <v>1</v>
      </c>
      <c r="BC339">
        <v>7</v>
      </c>
      <c r="BD339">
        <v>2</v>
      </c>
      <c r="BE339" s="3">
        <v>44286</v>
      </c>
      <c r="BF339" s="16" t="str">
        <f>VLOOKUP(C339,'Cta Contable'!A:E,5,FALSE)</f>
        <v>A</v>
      </c>
      <c r="BG339" s="16" t="str">
        <f>VLOOKUP(C339,'Cta Contable'!A:D,4,FALSE)</f>
        <v>Consumo</v>
      </c>
      <c r="BH339" t="str">
        <f>VLOOKUP(Q339,Lista!A:B,2,TRUE)</f>
        <v>2.500.001 - 5.000.000</v>
      </c>
      <c r="BI339" s="16" t="str">
        <f t="shared" si="12"/>
        <v>Al día</v>
      </c>
      <c r="BJ339" t="str">
        <f t="shared" si="11"/>
        <v>-</v>
      </c>
    </row>
    <row r="340" spans="1:62" x14ac:dyDescent="0.25">
      <c r="A340" t="s">
        <v>56</v>
      </c>
      <c r="B340" t="s">
        <v>171</v>
      </c>
      <c r="C340" s="17">
        <v>144205</v>
      </c>
      <c r="D340">
        <v>4</v>
      </c>
      <c r="E340">
        <v>21408</v>
      </c>
      <c r="F340" s="23">
        <v>44260</v>
      </c>
      <c r="G340" s="23">
        <v>44625</v>
      </c>
      <c r="H340">
        <v>0</v>
      </c>
      <c r="I340">
        <v>1</v>
      </c>
      <c r="J340">
        <v>0</v>
      </c>
      <c r="K340">
        <v>30</v>
      </c>
      <c r="L340">
        <v>2</v>
      </c>
      <c r="M340" s="25">
        <v>22.619997999999999</v>
      </c>
      <c r="N340" s="25">
        <v>25.118919999999999</v>
      </c>
      <c r="O340" s="27">
        <v>1200000</v>
      </c>
      <c r="P340" s="27">
        <v>112672</v>
      </c>
      <c r="Q340" s="27">
        <v>1200000</v>
      </c>
      <c r="R340" s="27">
        <v>18850</v>
      </c>
      <c r="S340">
        <v>0</v>
      </c>
      <c r="T340">
        <v>0</v>
      </c>
      <c r="V340" s="27">
        <v>0</v>
      </c>
      <c r="W340" s="27">
        <v>0</v>
      </c>
      <c r="X340" s="27">
        <v>0</v>
      </c>
      <c r="AA340" s="23">
        <v>44260</v>
      </c>
      <c r="AB340">
        <v>1</v>
      </c>
      <c r="AC340" t="s">
        <v>57</v>
      </c>
      <c r="AD340">
        <v>1</v>
      </c>
      <c r="AE340">
        <v>30</v>
      </c>
      <c r="AF340" s="27">
        <v>0</v>
      </c>
      <c r="AM340">
        <v>1</v>
      </c>
      <c r="AN340">
        <v>1</v>
      </c>
      <c r="AQ340" s="27">
        <v>511000</v>
      </c>
      <c r="AR340" t="s">
        <v>58</v>
      </c>
      <c r="AS340">
        <v>0</v>
      </c>
      <c r="AT340">
        <v>0</v>
      </c>
      <c r="AW340">
        <v>5</v>
      </c>
      <c r="BB340">
        <v>1</v>
      </c>
      <c r="BC340">
        <v>7</v>
      </c>
      <c r="BD340">
        <v>2</v>
      </c>
      <c r="BE340" s="3">
        <v>44286</v>
      </c>
      <c r="BF340" s="16" t="str">
        <f>VLOOKUP(C340,'Cta Contable'!A:E,5,FALSE)</f>
        <v>A</v>
      </c>
      <c r="BG340" s="16" t="str">
        <f>VLOOKUP(C340,'Cta Contable'!A:D,4,FALSE)</f>
        <v>Consumo</v>
      </c>
      <c r="BH340" t="str">
        <f>VLOOKUP(Q340,Lista!A:B,2,TRUE)</f>
        <v>1- 2.500.000</v>
      </c>
      <c r="BI340" s="16" t="str">
        <f t="shared" si="12"/>
        <v>Al día</v>
      </c>
      <c r="BJ340" t="str">
        <f t="shared" si="11"/>
        <v>-</v>
      </c>
    </row>
    <row r="341" spans="1:62" x14ac:dyDescent="0.25">
      <c r="A341" t="s">
        <v>56</v>
      </c>
      <c r="B341" t="s">
        <v>171</v>
      </c>
      <c r="C341" s="17">
        <v>144205</v>
      </c>
      <c r="D341">
        <v>4</v>
      </c>
      <c r="E341">
        <v>21488</v>
      </c>
      <c r="F341" s="23">
        <v>44281</v>
      </c>
      <c r="G341" s="23">
        <v>45199</v>
      </c>
      <c r="H341">
        <v>0</v>
      </c>
      <c r="I341">
        <v>1</v>
      </c>
      <c r="J341">
        <v>0</v>
      </c>
      <c r="K341">
        <v>30</v>
      </c>
      <c r="L341">
        <v>2</v>
      </c>
      <c r="M341" s="25">
        <v>22.619997999999999</v>
      </c>
      <c r="N341" s="25">
        <v>25.118919999999999</v>
      </c>
      <c r="O341" s="27">
        <v>6300000</v>
      </c>
      <c r="P341" s="27">
        <v>276866</v>
      </c>
      <c r="Q341" s="27">
        <v>6300000</v>
      </c>
      <c r="R341" s="27">
        <v>0</v>
      </c>
      <c r="S341">
        <v>0</v>
      </c>
      <c r="T341">
        <v>0</v>
      </c>
      <c r="V341" s="27">
        <v>0</v>
      </c>
      <c r="W341" s="27">
        <v>0</v>
      </c>
      <c r="X341" s="27">
        <v>0</v>
      </c>
      <c r="AA341" s="23">
        <v>44285</v>
      </c>
      <c r="AB341">
        <v>1</v>
      </c>
      <c r="AC341" t="s">
        <v>57</v>
      </c>
      <c r="AD341">
        <v>1</v>
      </c>
      <c r="AE341">
        <v>30</v>
      </c>
      <c r="AF341" s="27">
        <v>0</v>
      </c>
      <c r="AM341">
        <v>1</v>
      </c>
      <c r="AN341">
        <v>1</v>
      </c>
      <c r="AQ341" s="27">
        <v>300000</v>
      </c>
      <c r="AR341" t="s">
        <v>58</v>
      </c>
      <c r="AS341">
        <v>0</v>
      </c>
      <c r="AT341">
        <v>0</v>
      </c>
      <c r="AW341">
        <v>5</v>
      </c>
      <c r="BB341">
        <v>1</v>
      </c>
      <c r="BC341">
        <v>7</v>
      </c>
      <c r="BD341">
        <v>2</v>
      </c>
      <c r="BE341" s="3">
        <v>44286</v>
      </c>
      <c r="BF341" s="16" t="str">
        <f>VLOOKUP(C341,'Cta Contable'!A:E,5,FALSE)</f>
        <v>A</v>
      </c>
      <c r="BG341" s="16" t="str">
        <f>VLOOKUP(C341,'Cta Contable'!A:D,4,FALSE)</f>
        <v>Consumo</v>
      </c>
      <c r="BH341" t="str">
        <f>VLOOKUP(Q341,Lista!A:B,2,TRUE)</f>
        <v>5.000.001 - 10.000.000</v>
      </c>
      <c r="BI341" s="16" t="str">
        <f t="shared" si="12"/>
        <v>Al día</v>
      </c>
      <c r="BJ341" t="str">
        <f t="shared" si="11"/>
        <v>-</v>
      </c>
    </row>
    <row r="342" spans="1:62" x14ac:dyDescent="0.25">
      <c r="A342" t="s">
        <v>56</v>
      </c>
      <c r="B342" t="s">
        <v>171</v>
      </c>
      <c r="C342" s="17">
        <v>144205</v>
      </c>
      <c r="D342">
        <v>3</v>
      </c>
      <c r="E342">
        <v>20872</v>
      </c>
      <c r="F342" s="23">
        <v>44141</v>
      </c>
      <c r="G342" s="23">
        <v>44956</v>
      </c>
      <c r="H342">
        <v>0</v>
      </c>
      <c r="I342">
        <v>1</v>
      </c>
      <c r="J342">
        <v>4</v>
      </c>
      <c r="K342">
        <v>30</v>
      </c>
      <c r="L342">
        <v>2</v>
      </c>
      <c r="M342" s="25">
        <v>21.02</v>
      </c>
      <c r="N342" s="25">
        <v>23.168139</v>
      </c>
      <c r="O342" s="27">
        <v>11000000</v>
      </c>
      <c r="P342" s="27">
        <v>530338</v>
      </c>
      <c r="Q342" s="27">
        <v>9613250</v>
      </c>
      <c r="R342" s="27">
        <v>0</v>
      </c>
      <c r="S342">
        <v>0</v>
      </c>
      <c r="T342">
        <v>0</v>
      </c>
      <c r="V342" s="27">
        <v>0</v>
      </c>
      <c r="W342" s="27">
        <v>0</v>
      </c>
      <c r="X342" s="27">
        <v>0</v>
      </c>
      <c r="AA342" s="23">
        <v>44286</v>
      </c>
      <c r="AB342">
        <v>1</v>
      </c>
      <c r="AC342" t="s">
        <v>57</v>
      </c>
      <c r="AD342">
        <v>1</v>
      </c>
      <c r="AE342">
        <v>30</v>
      </c>
      <c r="AF342" s="27">
        <v>0</v>
      </c>
      <c r="AM342">
        <v>1</v>
      </c>
      <c r="AN342">
        <v>1</v>
      </c>
      <c r="AO342" s="40">
        <v>44141</v>
      </c>
      <c r="AP342" s="40" t="s">
        <v>59</v>
      </c>
      <c r="AQ342" s="27">
        <v>884000</v>
      </c>
      <c r="AR342" t="s">
        <v>58</v>
      </c>
      <c r="AS342">
        <v>1</v>
      </c>
      <c r="AT342">
        <v>0</v>
      </c>
      <c r="AW342">
        <v>5</v>
      </c>
      <c r="BB342">
        <v>1</v>
      </c>
      <c r="BC342">
        <v>7</v>
      </c>
      <c r="BD342">
        <v>2</v>
      </c>
      <c r="BE342" s="3">
        <v>44286</v>
      </c>
      <c r="BF342" s="16" t="str">
        <f>VLOOKUP(C342,'Cta Contable'!A:E,5,FALSE)</f>
        <v>A</v>
      </c>
      <c r="BG342" s="16" t="str">
        <f>VLOOKUP(C342,'Cta Contable'!A:D,4,FALSE)</f>
        <v>Consumo</v>
      </c>
      <c r="BH342" t="str">
        <f>VLOOKUP(Q342,Lista!A:B,2,TRUE)</f>
        <v>5.000.001 - 10.000.000</v>
      </c>
      <c r="BI342" s="16" t="str">
        <f t="shared" si="12"/>
        <v>Al día</v>
      </c>
      <c r="BJ342" t="str">
        <f t="shared" si="11"/>
        <v>-</v>
      </c>
    </row>
    <row r="343" spans="1:62" x14ac:dyDescent="0.25">
      <c r="A343" t="s">
        <v>56</v>
      </c>
      <c r="B343" t="s">
        <v>171</v>
      </c>
      <c r="C343" s="17">
        <v>144205</v>
      </c>
      <c r="D343">
        <v>4</v>
      </c>
      <c r="E343">
        <v>550003191</v>
      </c>
      <c r="F343" s="23">
        <v>44257</v>
      </c>
      <c r="G343" s="23">
        <v>45368</v>
      </c>
      <c r="H343">
        <v>0</v>
      </c>
      <c r="I343">
        <v>1</v>
      </c>
      <c r="J343">
        <v>0</v>
      </c>
      <c r="K343">
        <v>30</v>
      </c>
      <c r="L343">
        <v>2</v>
      </c>
      <c r="M343" s="25">
        <v>23.02</v>
      </c>
      <c r="N343" s="25">
        <v>25.611024</v>
      </c>
      <c r="O343" s="27">
        <v>7000000</v>
      </c>
      <c r="P343" s="27">
        <v>271041</v>
      </c>
      <c r="Q343" s="27">
        <v>7000000</v>
      </c>
      <c r="R343" s="27">
        <v>58188</v>
      </c>
      <c r="S343">
        <v>0</v>
      </c>
      <c r="T343">
        <v>0</v>
      </c>
      <c r="V343" s="27">
        <v>0</v>
      </c>
      <c r="W343" s="27">
        <v>0</v>
      </c>
      <c r="X343" s="27">
        <v>0</v>
      </c>
      <c r="AA343" s="23">
        <v>44272</v>
      </c>
      <c r="AB343">
        <v>1</v>
      </c>
      <c r="AC343" t="s">
        <v>57</v>
      </c>
      <c r="AD343">
        <v>1</v>
      </c>
      <c r="AE343">
        <v>30</v>
      </c>
      <c r="AF343" s="27">
        <v>0</v>
      </c>
      <c r="AM343">
        <v>1</v>
      </c>
      <c r="AN343">
        <v>1</v>
      </c>
      <c r="AQ343" s="27">
        <v>538000</v>
      </c>
      <c r="AR343" t="s">
        <v>58</v>
      </c>
      <c r="AS343">
        <v>0</v>
      </c>
      <c r="AT343">
        <v>0</v>
      </c>
      <c r="AW343">
        <v>5</v>
      </c>
      <c r="BB343">
        <v>2</v>
      </c>
      <c r="BC343">
        <v>7</v>
      </c>
      <c r="BD343">
        <v>2</v>
      </c>
      <c r="BE343" s="3">
        <v>44286</v>
      </c>
      <c r="BF343" s="16" t="str">
        <f>VLOOKUP(C343,'Cta Contable'!A:E,5,FALSE)</f>
        <v>A</v>
      </c>
      <c r="BG343" s="16" t="str">
        <f>VLOOKUP(C343,'Cta Contable'!A:D,4,FALSE)</f>
        <v>Consumo</v>
      </c>
      <c r="BH343" t="str">
        <f>VLOOKUP(Q343,Lista!A:B,2,TRUE)</f>
        <v>5.000.001 - 10.000.000</v>
      </c>
      <c r="BI343" s="16" t="str">
        <f t="shared" si="12"/>
        <v>Al día</v>
      </c>
      <c r="BJ343" t="str">
        <f t="shared" si="11"/>
        <v>-</v>
      </c>
    </row>
    <row r="344" spans="1:62" x14ac:dyDescent="0.25">
      <c r="A344" t="s">
        <v>56</v>
      </c>
      <c r="B344" t="s">
        <v>171</v>
      </c>
      <c r="C344" s="17">
        <v>144205</v>
      </c>
      <c r="D344">
        <v>3</v>
      </c>
      <c r="E344">
        <v>20283</v>
      </c>
      <c r="F344" s="23">
        <v>44012</v>
      </c>
      <c r="G344" s="23">
        <v>44875</v>
      </c>
      <c r="H344">
        <v>20</v>
      </c>
      <c r="I344">
        <v>1</v>
      </c>
      <c r="J344">
        <v>7</v>
      </c>
      <c r="K344">
        <v>30</v>
      </c>
      <c r="L344">
        <v>2</v>
      </c>
      <c r="M344" s="25">
        <v>21.02</v>
      </c>
      <c r="N344" s="25">
        <v>23.168139</v>
      </c>
      <c r="O344" s="27">
        <v>7000000</v>
      </c>
      <c r="P344" s="27">
        <v>318440</v>
      </c>
      <c r="Q344" s="27">
        <v>5555063</v>
      </c>
      <c r="R344" s="27">
        <v>157840</v>
      </c>
      <c r="S344">
        <v>0</v>
      </c>
      <c r="T344">
        <v>0</v>
      </c>
      <c r="V344" s="27">
        <v>0</v>
      </c>
      <c r="W344" s="27">
        <v>0</v>
      </c>
      <c r="X344" s="27">
        <v>0</v>
      </c>
      <c r="AA344" s="23">
        <v>44253</v>
      </c>
      <c r="AB344">
        <v>1</v>
      </c>
      <c r="AC344" t="s">
        <v>57</v>
      </c>
      <c r="AD344">
        <v>1</v>
      </c>
      <c r="AE344">
        <v>30</v>
      </c>
      <c r="AF344" s="27">
        <v>221143</v>
      </c>
      <c r="AM344">
        <v>1</v>
      </c>
      <c r="AN344">
        <v>1</v>
      </c>
      <c r="AO344" s="40">
        <v>44012</v>
      </c>
      <c r="AP344" s="40" t="s">
        <v>59</v>
      </c>
      <c r="AQ344" s="27">
        <v>758000</v>
      </c>
      <c r="AR344" t="s">
        <v>58</v>
      </c>
      <c r="AS344">
        <v>1</v>
      </c>
      <c r="AT344">
        <v>0</v>
      </c>
      <c r="AW344">
        <v>5</v>
      </c>
      <c r="BB344">
        <v>1</v>
      </c>
      <c r="BC344">
        <v>7</v>
      </c>
      <c r="BD344">
        <v>2</v>
      </c>
      <c r="BE344" s="3">
        <v>44286</v>
      </c>
      <c r="BF344" s="16" t="str">
        <f>VLOOKUP(C344,'Cta Contable'!A:E,5,FALSE)</f>
        <v>A</v>
      </c>
      <c r="BG344" s="16" t="str">
        <f>VLOOKUP(C344,'Cta Contable'!A:D,4,FALSE)</f>
        <v>Consumo</v>
      </c>
      <c r="BH344" t="str">
        <f>VLOOKUP(Q344,Lista!A:B,2,TRUE)</f>
        <v>5.000.001 - 10.000.000</v>
      </c>
      <c r="BI344" s="16" t="str">
        <f t="shared" si="12"/>
        <v>Al día</v>
      </c>
      <c r="BJ344" t="str">
        <f t="shared" si="11"/>
        <v>-</v>
      </c>
    </row>
    <row r="345" spans="1:62" x14ac:dyDescent="0.25">
      <c r="A345" t="s">
        <v>56</v>
      </c>
      <c r="B345" t="s">
        <v>171</v>
      </c>
      <c r="C345" s="17">
        <v>144205</v>
      </c>
      <c r="D345">
        <v>4</v>
      </c>
      <c r="E345">
        <v>14737</v>
      </c>
      <c r="F345" s="23">
        <v>44013</v>
      </c>
      <c r="G345" s="23">
        <v>45568</v>
      </c>
      <c r="H345">
        <v>27</v>
      </c>
      <c r="I345">
        <v>1</v>
      </c>
      <c r="J345">
        <v>7</v>
      </c>
      <c r="K345">
        <v>30</v>
      </c>
      <c r="L345">
        <v>2</v>
      </c>
      <c r="M345" s="25">
        <v>22.27</v>
      </c>
      <c r="N345" s="25">
        <v>24.689785000000001</v>
      </c>
      <c r="O345" s="27">
        <v>38217809</v>
      </c>
      <c r="P345" s="27">
        <v>1165563</v>
      </c>
      <c r="Q345" s="27">
        <v>34840244</v>
      </c>
      <c r="R345" s="27">
        <v>783281</v>
      </c>
      <c r="S345">
        <v>0</v>
      </c>
      <c r="T345">
        <v>0</v>
      </c>
      <c r="V345" s="27">
        <v>0</v>
      </c>
      <c r="W345" s="27">
        <v>0</v>
      </c>
      <c r="X345" s="27">
        <v>0</v>
      </c>
      <c r="AA345" s="23">
        <v>44281</v>
      </c>
      <c r="AB345">
        <v>1</v>
      </c>
      <c r="AC345" t="s">
        <v>57</v>
      </c>
      <c r="AD345">
        <v>1</v>
      </c>
      <c r="AE345">
        <v>30</v>
      </c>
      <c r="AF345" s="27">
        <v>518994</v>
      </c>
      <c r="AM345">
        <v>1</v>
      </c>
      <c r="AN345">
        <v>1</v>
      </c>
      <c r="AQ345" s="27">
        <v>5027713</v>
      </c>
      <c r="AR345" t="s">
        <v>58</v>
      </c>
      <c r="AS345">
        <v>0</v>
      </c>
      <c r="AT345">
        <v>0</v>
      </c>
      <c r="AW345">
        <v>1</v>
      </c>
      <c r="AX345">
        <v>2</v>
      </c>
      <c r="AY345">
        <v>44013</v>
      </c>
      <c r="AZ345" t="s">
        <v>59</v>
      </c>
      <c r="BB345">
        <v>1</v>
      </c>
      <c r="BC345">
        <v>7</v>
      </c>
      <c r="BD345">
        <v>2</v>
      </c>
      <c r="BE345" s="3">
        <v>44286</v>
      </c>
      <c r="BF345" s="16" t="str">
        <f>VLOOKUP(C345,'Cta Contable'!A:E,5,FALSE)</f>
        <v>A</v>
      </c>
      <c r="BG345" s="16" t="str">
        <f>VLOOKUP(C345,'Cta Contable'!A:D,4,FALSE)</f>
        <v>Consumo</v>
      </c>
      <c r="BH345" t="str">
        <f>VLOOKUP(Q345,Lista!A:B,2,TRUE)</f>
        <v>20.000.001 - 63.000.000</v>
      </c>
      <c r="BI345" s="16" t="str">
        <f t="shared" si="12"/>
        <v>Al día</v>
      </c>
      <c r="BJ345" t="str">
        <f t="shared" si="11"/>
        <v>-</v>
      </c>
    </row>
    <row r="346" spans="1:62" x14ac:dyDescent="0.25">
      <c r="A346" t="s">
        <v>56</v>
      </c>
      <c r="B346" t="s">
        <v>171</v>
      </c>
      <c r="C346" s="17">
        <v>144205</v>
      </c>
      <c r="D346">
        <v>4</v>
      </c>
      <c r="E346">
        <v>18589</v>
      </c>
      <c r="F346" s="23">
        <v>44013</v>
      </c>
      <c r="G346" s="23">
        <v>44607</v>
      </c>
      <c r="H346">
        <v>0</v>
      </c>
      <c r="I346">
        <v>1</v>
      </c>
      <c r="J346">
        <v>8</v>
      </c>
      <c r="K346">
        <v>30</v>
      </c>
      <c r="L346">
        <v>2</v>
      </c>
      <c r="M346" s="25">
        <v>23.432207999999999</v>
      </c>
      <c r="N346" s="25">
        <v>26.12</v>
      </c>
      <c r="O346" s="27">
        <v>4092383</v>
      </c>
      <c r="P346" s="27">
        <v>259977</v>
      </c>
      <c r="Q346" s="27">
        <v>2537355</v>
      </c>
      <c r="R346" s="27">
        <v>36344</v>
      </c>
      <c r="S346">
        <v>0</v>
      </c>
      <c r="T346">
        <v>0</v>
      </c>
      <c r="V346" s="27">
        <v>0</v>
      </c>
      <c r="W346" s="27">
        <v>0</v>
      </c>
      <c r="X346" s="27">
        <v>0</v>
      </c>
      <c r="AA346" s="23">
        <v>44263</v>
      </c>
      <c r="AB346">
        <v>1</v>
      </c>
      <c r="AC346" t="s">
        <v>57</v>
      </c>
      <c r="AD346">
        <v>1</v>
      </c>
      <c r="AE346">
        <v>30</v>
      </c>
      <c r="AF346" s="27">
        <v>0</v>
      </c>
      <c r="AM346">
        <v>1</v>
      </c>
      <c r="AN346">
        <v>1</v>
      </c>
      <c r="AQ346" s="27">
        <v>215000</v>
      </c>
      <c r="AR346" t="s">
        <v>58</v>
      </c>
      <c r="AS346">
        <v>0</v>
      </c>
      <c r="AT346">
        <v>0</v>
      </c>
      <c r="AW346">
        <v>1</v>
      </c>
      <c r="AX346">
        <v>2</v>
      </c>
      <c r="AY346">
        <v>44013</v>
      </c>
      <c r="AZ346" t="s">
        <v>59</v>
      </c>
      <c r="BB346">
        <v>1</v>
      </c>
      <c r="BC346">
        <v>7</v>
      </c>
      <c r="BD346">
        <v>2</v>
      </c>
      <c r="BE346" s="3">
        <v>44286</v>
      </c>
      <c r="BF346" s="16" t="str">
        <f>VLOOKUP(C346,'Cta Contable'!A:E,5,FALSE)</f>
        <v>A</v>
      </c>
      <c r="BG346" s="16" t="str">
        <f>VLOOKUP(C346,'Cta Contable'!A:D,4,FALSE)</f>
        <v>Consumo</v>
      </c>
      <c r="BH346" t="str">
        <f>VLOOKUP(Q346,Lista!A:B,2,TRUE)</f>
        <v>2.500.001 - 5.000.000</v>
      </c>
      <c r="BI346" s="16" t="str">
        <f t="shared" si="12"/>
        <v>Al día</v>
      </c>
      <c r="BJ346" t="str">
        <f t="shared" si="11"/>
        <v>-</v>
      </c>
    </row>
    <row r="347" spans="1:62" x14ac:dyDescent="0.25">
      <c r="A347" t="s">
        <v>56</v>
      </c>
      <c r="B347" t="s">
        <v>171</v>
      </c>
      <c r="C347" s="17">
        <v>144205</v>
      </c>
      <c r="D347">
        <v>4</v>
      </c>
      <c r="E347">
        <v>19479</v>
      </c>
      <c r="F347" s="23">
        <v>44013</v>
      </c>
      <c r="G347" s="23">
        <v>44440</v>
      </c>
      <c r="H347">
        <v>0</v>
      </c>
      <c r="I347">
        <v>1</v>
      </c>
      <c r="J347">
        <v>11</v>
      </c>
      <c r="K347">
        <v>30</v>
      </c>
      <c r="L347">
        <v>2</v>
      </c>
      <c r="M347" s="25">
        <v>17.329999999999998</v>
      </c>
      <c r="N347" s="25">
        <v>18.774975000000001</v>
      </c>
      <c r="O347" s="27">
        <v>2993153</v>
      </c>
      <c r="P347" s="27">
        <v>237672</v>
      </c>
      <c r="Q347" s="27">
        <v>637396</v>
      </c>
      <c r="R347" s="27">
        <v>0</v>
      </c>
      <c r="S347">
        <v>0</v>
      </c>
      <c r="T347">
        <v>0</v>
      </c>
      <c r="V347" s="27">
        <v>0</v>
      </c>
      <c r="W347" s="27">
        <v>0</v>
      </c>
      <c r="X347" s="27">
        <v>0</v>
      </c>
      <c r="AA347" s="23">
        <v>44286</v>
      </c>
      <c r="AB347">
        <v>1</v>
      </c>
      <c r="AC347" t="s">
        <v>57</v>
      </c>
      <c r="AD347">
        <v>1</v>
      </c>
      <c r="AE347">
        <v>30</v>
      </c>
      <c r="AF347" s="27">
        <v>0</v>
      </c>
      <c r="AM347">
        <v>1</v>
      </c>
      <c r="AN347">
        <v>1</v>
      </c>
      <c r="AQ347" s="27">
        <v>731000</v>
      </c>
      <c r="AR347" t="s">
        <v>58</v>
      </c>
      <c r="AS347">
        <v>0</v>
      </c>
      <c r="AT347">
        <v>0</v>
      </c>
      <c r="AW347">
        <v>1</v>
      </c>
      <c r="AX347">
        <v>2</v>
      </c>
      <c r="AY347">
        <v>44013</v>
      </c>
      <c r="AZ347" t="s">
        <v>59</v>
      </c>
      <c r="BB347">
        <v>1</v>
      </c>
      <c r="BC347">
        <v>7</v>
      </c>
      <c r="BD347">
        <v>2</v>
      </c>
      <c r="BE347" s="3">
        <v>44286</v>
      </c>
      <c r="BF347" s="16" t="str">
        <f>VLOOKUP(C347,'Cta Contable'!A:E,5,FALSE)</f>
        <v>A</v>
      </c>
      <c r="BG347" s="16" t="str">
        <f>VLOOKUP(C347,'Cta Contable'!A:D,4,FALSE)</f>
        <v>Consumo</v>
      </c>
      <c r="BH347" t="str">
        <f>VLOOKUP(Q347,Lista!A:B,2,TRUE)</f>
        <v>1- 2.500.000</v>
      </c>
      <c r="BI347" s="16" t="str">
        <f t="shared" si="12"/>
        <v>Al día</v>
      </c>
      <c r="BJ347" t="str">
        <f t="shared" si="11"/>
        <v>-</v>
      </c>
    </row>
    <row r="348" spans="1:62" x14ac:dyDescent="0.25">
      <c r="A348" t="s">
        <v>56</v>
      </c>
      <c r="B348" t="s">
        <v>171</v>
      </c>
      <c r="C348" s="17">
        <v>144205</v>
      </c>
      <c r="D348">
        <v>4</v>
      </c>
      <c r="E348">
        <v>19668</v>
      </c>
      <c r="F348" s="23">
        <v>43822</v>
      </c>
      <c r="G348" s="23">
        <v>44576</v>
      </c>
      <c r="H348">
        <v>0</v>
      </c>
      <c r="I348">
        <v>1</v>
      </c>
      <c r="J348">
        <v>15</v>
      </c>
      <c r="K348">
        <v>30</v>
      </c>
      <c r="L348">
        <v>2</v>
      </c>
      <c r="M348" s="25">
        <v>20.95</v>
      </c>
      <c r="N348" s="25">
        <v>23.083431999999998</v>
      </c>
      <c r="O348" s="27">
        <v>3000000</v>
      </c>
      <c r="P348" s="27">
        <v>154083</v>
      </c>
      <c r="Q348" s="27">
        <v>1266795</v>
      </c>
      <c r="R348" s="27">
        <v>3685</v>
      </c>
      <c r="S348">
        <v>0</v>
      </c>
      <c r="T348">
        <v>0</v>
      </c>
      <c r="V348" s="27">
        <v>0</v>
      </c>
      <c r="W348" s="27">
        <v>0</v>
      </c>
      <c r="X348" s="27">
        <v>0</v>
      </c>
      <c r="AA348" s="23">
        <v>44280</v>
      </c>
      <c r="AB348">
        <v>1</v>
      </c>
      <c r="AC348" t="s">
        <v>57</v>
      </c>
      <c r="AD348">
        <v>1</v>
      </c>
      <c r="AE348">
        <v>30</v>
      </c>
      <c r="AF348" s="27">
        <v>0</v>
      </c>
      <c r="AM348">
        <v>1</v>
      </c>
      <c r="AN348">
        <v>1</v>
      </c>
      <c r="AQ348" s="27">
        <v>1104000</v>
      </c>
      <c r="AR348" t="s">
        <v>58</v>
      </c>
      <c r="AS348">
        <v>0</v>
      </c>
      <c r="AT348">
        <v>0</v>
      </c>
      <c r="AW348">
        <v>5</v>
      </c>
      <c r="BB348">
        <v>1</v>
      </c>
      <c r="BC348">
        <v>7</v>
      </c>
      <c r="BD348">
        <v>2</v>
      </c>
      <c r="BE348" s="3">
        <v>44286</v>
      </c>
      <c r="BF348" s="16" t="str">
        <f>VLOOKUP(C348,'Cta Contable'!A:E,5,FALSE)</f>
        <v>A</v>
      </c>
      <c r="BG348" s="16" t="str">
        <f>VLOOKUP(C348,'Cta Contable'!A:D,4,FALSE)</f>
        <v>Consumo</v>
      </c>
      <c r="BH348" t="str">
        <f>VLOOKUP(Q348,Lista!A:B,2,TRUE)</f>
        <v>1- 2.500.000</v>
      </c>
      <c r="BI348" s="16" t="str">
        <f t="shared" si="12"/>
        <v>Al día</v>
      </c>
      <c r="BJ348" t="str">
        <f t="shared" si="11"/>
        <v>-</v>
      </c>
    </row>
    <row r="349" spans="1:62" x14ac:dyDescent="0.25">
      <c r="A349" t="s">
        <v>56</v>
      </c>
      <c r="B349" t="s">
        <v>171</v>
      </c>
      <c r="C349" s="17">
        <v>144205</v>
      </c>
      <c r="D349">
        <v>4</v>
      </c>
      <c r="E349">
        <v>18552</v>
      </c>
      <c r="F349" s="23">
        <v>43580</v>
      </c>
      <c r="G349" s="23">
        <v>44382</v>
      </c>
      <c r="H349">
        <v>0</v>
      </c>
      <c r="I349">
        <v>1</v>
      </c>
      <c r="J349">
        <v>22</v>
      </c>
      <c r="K349">
        <v>30</v>
      </c>
      <c r="L349">
        <v>2</v>
      </c>
      <c r="M349" s="25">
        <v>17.48</v>
      </c>
      <c r="N349" s="25">
        <v>18.95072</v>
      </c>
      <c r="O349" s="27">
        <v>6000000</v>
      </c>
      <c r="P349" s="27">
        <v>278878</v>
      </c>
      <c r="Q349" s="27">
        <v>1059540</v>
      </c>
      <c r="R349" s="27">
        <v>13878</v>
      </c>
      <c r="S349">
        <v>0</v>
      </c>
      <c r="T349">
        <v>0</v>
      </c>
      <c r="V349" s="27">
        <v>0</v>
      </c>
      <c r="W349" s="27">
        <v>0</v>
      </c>
      <c r="X349" s="27">
        <v>0</v>
      </c>
      <c r="AA349" s="23">
        <v>44258</v>
      </c>
      <c r="AB349">
        <v>1</v>
      </c>
      <c r="AC349" t="s">
        <v>57</v>
      </c>
      <c r="AD349">
        <v>1</v>
      </c>
      <c r="AE349">
        <v>30</v>
      </c>
      <c r="AF349" s="27">
        <v>0</v>
      </c>
      <c r="AM349">
        <v>1</v>
      </c>
      <c r="AN349">
        <v>1</v>
      </c>
      <c r="AQ349" s="27">
        <v>838000</v>
      </c>
      <c r="AR349" t="s">
        <v>58</v>
      </c>
      <c r="AS349">
        <v>0</v>
      </c>
      <c r="AT349">
        <v>0</v>
      </c>
      <c r="AW349">
        <v>5</v>
      </c>
      <c r="BB349">
        <v>1</v>
      </c>
      <c r="BC349">
        <v>7</v>
      </c>
      <c r="BD349">
        <v>2</v>
      </c>
      <c r="BE349" s="3">
        <v>44286</v>
      </c>
      <c r="BF349" s="16" t="str">
        <f>VLOOKUP(C349,'Cta Contable'!A:E,5,FALSE)</f>
        <v>A</v>
      </c>
      <c r="BG349" s="16" t="str">
        <f>VLOOKUP(C349,'Cta Contable'!A:D,4,FALSE)</f>
        <v>Consumo</v>
      </c>
      <c r="BH349" t="str">
        <f>VLOOKUP(Q349,Lista!A:B,2,TRUE)</f>
        <v>1- 2.500.000</v>
      </c>
      <c r="BI349" s="16" t="str">
        <f t="shared" si="12"/>
        <v>Al día</v>
      </c>
      <c r="BJ349" t="str">
        <f t="shared" si="11"/>
        <v>-</v>
      </c>
    </row>
    <row r="350" spans="1:62" x14ac:dyDescent="0.25">
      <c r="A350" t="s">
        <v>56</v>
      </c>
      <c r="B350" t="s">
        <v>171</v>
      </c>
      <c r="C350" s="17">
        <v>144205</v>
      </c>
      <c r="D350">
        <v>4</v>
      </c>
      <c r="E350">
        <v>21087</v>
      </c>
      <c r="F350" s="23">
        <v>44188</v>
      </c>
      <c r="G350" s="23">
        <v>44925</v>
      </c>
      <c r="H350">
        <v>0</v>
      </c>
      <c r="I350">
        <v>1</v>
      </c>
      <c r="J350">
        <v>3</v>
      </c>
      <c r="K350">
        <v>30</v>
      </c>
      <c r="L350">
        <v>2</v>
      </c>
      <c r="M350" s="25">
        <v>11.42</v>
      </c>
      <c r="N350" s="25">
        <v>12.037115999999999</v>
      </c>
      <c r="O350" s="27">
        <v>9000000</v>
      </c>
      <c r="P350" s="27">
        <v>421228</v>
      </c>
      <c r="Q350" s="27">
        <v>7971791</v>
      </c>
      <c r="R350" s="27">
        <v>10116</v>
      </c>
      <c r="S350">
        <v>0</v>
      </c>
      <c r="T350">
        <v>0</v>
      </c>
      <c r="V350" s="27">
        <v>0</v>
      </c>
      <c r="W350" s="27">
        <v>0</v>
      </c>
      <c r="X350" s="27">
        <v>0</v>
      </c>
      <c r="AA350" s="23">
        <v>44281</v>
      </c>
      <c r="AB350">
        <v>1</v>
      </c>
      <c r="AC350" t="s">
        <v>57</v>
      </c>
      <c r="AD350">
        <v>1</v>
      </c>
      <c r="AE350">
        <v>30</v>
      </c>
      <c r="AF350" s="27">
        <v>0</v>
      </c>
      <c r="AM350">
        <v>1</v>
      </c>
      <c r="AN350">
        <v>1</v>
      </c>
      <c r="AQ350" s="27">
        <v>10245092</v>
      </c>
      <c r="AR350" t="s">
        <v>58</v>
      </c>
      <c r="AS350">
        <v>0</v>
      </c>
      <c r="AT350">
        <v>0</v>
      </c>
      <c r="AW350">
        <v>5</v>
      </c>
      <c r="BB350">
        <v>1</v>
      </c>
      <c r="BC350">
        <v>7</v>
      </c>
      <c r="BD350">
        <v>2</v>
      </c>
      <c r="BE350" s="3">
        <v>44286</v>
      </c>
      <c r="BF350" s="16" t="str">
        <f>VLOOKUP(C350,'Cta Contable'!A:E,5,FALSE)</f>
        <v>A</v>
      </c>
      <c r="BG350" s="16" t="str">
        <f>VLOOKUP(C350,'Cta Contable'!A:D,4,FALSE)</f>
        <v>Consumo</v>
      </c>
      <c r="BH350" t="str">
        <f>VLOOKUP(Q350,Lista!A:B,2,TRUE)</f>
        <v>5.000.001 - 10.000.000</v>
      </c>
      <c r="BI350" s="16" t="str">
        <f t="shared" si="12"/>
        <v>Al día</v>
      </c>
      <c r="BJ350" t="str">
        <f t="shared" si="11"/>
        <v>-</v>
      </c>
    </row>
    <row r="351" spans="1:62" x14ac:dyDescent="0.25">
      <c r="A351" t="s">
        <v>56</v>
      </c>
      <c r="B351" t="s">
        <v>171</v>
      </c>
      <c r="C351" s="17">
        <v>144205</v>
      </c>
      <c r="D351">
        <v>4</v>
      </c>
      <c r="E351">
        <v>19250</v>
      </c>
      <c r="F351" s="23">
        <v>43721</v>
      </c>
      <c r="G351" s="23">
        <v>44958</v>
      </c>
      <c r="H351">
        <v>0</v>
      </c>
      <c r="I351">
        <v>1</v>
      </c>
      <c r="J351">
        <v>17</v>
      </c>
      <c r="K351">
        <v>30</v>
      </c>
      <c r="L351">
        <v>2</v>
      </c>
      <c r="M351" s="25">
        <v>13.34</v>
      </c>
      <c r="N351" s="25">
        <v>14.186623000000001</v>
      </c>
      <c r="O351" s="27">
        <v>20000000</v>
      </c>
      <c r="P351" s="27">
        <v>622107</v>
      </c>
      <c r="Q351" s="27">
        <v>12564501</v>
      </c>
      <c r="R351" s="27">
        <v>134844</v>
      </c>
      <c r="S351">
        <v>0</v>
      </c>
      <c r="T351">
        <v>0</v>
      </c>
      <c r="V351" s="27">
        <v>0</v>
      </c>
      <c r="W351" s="27">
        <v>0</v>
      </c>
      <c r="X351" s="27">
        <v>0</v>
      </c>
      <c r="AA351" s="23">
        <v>44263</v>
      </c>
      <c r="AB351">
        <v>1</v>
      </c>
      <c r="AC351" t="s">
        <v>57</v>
      </c>
      <c r="AD351">
        <v>1</v>
      </c>
      <c r="AE351">
        <v>30</v>
      </c>
      <c r="AF351" s="27">
        <v>0</v>
      </c>
      <c r="AM351">
        <v>1</v>
      </c>
      <c r="AN351">
        <v>1</v>
      </c>
      <c r="AQ351" s="27">
        <v>9157876</v>
      </c>
      <c r="AR351" t="s">
        <v>58</v>
      </c>
      <c r="AS351">
        <v>0</v>
      </c>
      <c r="AT351">
        <v>0</v>
      </c>
      <c r="AW351">
        <v>5</v>
      </c>
      <c r="BB351">
        <v>1</v>
      </c>
      <c r="BC351">
        <v>7</v>
      </c>
      <c r="BD351">
        <v>2</v>
      </c>
      <c r="BE351" s="3">
        <v>44286</v>
      </c>
      <c r="BF351" s="16" t="str">
        <f>VLOOKUP(C351,'Cta Contable'!A:E,5,FALSE)</f>
        <v>A</v>
      </c>
      <c r="BG351" s="16" t="str">
        <f>VLOOKUP(C351,'Cta Contable'!A:D,4,FALSE)</f>
        <v>Consumo</v>
      </c>
      <c r="BH351" t="str">
        <f>VLOOKUP(Q351,Lista!A:B,2,TRUE)</f>
        <v>10.000.001 - 15.000.000</v>
      </c>
      <c r="BI351" s="16" t="str">
        <f t="shared" si="12"/>
        <v>Al día</v>
      </c>
      <c r="BJ351" t="str">
        <f t="shared" si="11"/>
        <v>-</v>
      </c>
    </row>
    <row r="352" spans="1:62" x14ac:dyDescent="0.25">
      <c r="A352" t="s">
        <v>56</v>
      </c>
      <c r="B352" t="s">
        <v>171</v>
      </c>
      <c r="C352" s="17">
        <v>144205</v>
      </c>
      <c r="D352">
        <v>4</v>
      </c>
      <c r="E352">
        <v>18968</v>
      </c>
      <c r="F352" s="23">
        <v>44013</v>
      </c>
      <c r="G352" s="23">
        <v>45417</v>
      </c>
      <c r="H352">
        <v>0</v>
      </c>
      <c r="I352">
        <v>1</v>
      </c>
      <c r="J352">
        <v>9</v>
      </c>
      <c r="K352">
        <v>30</v>
      </c>
      <c r="L352">
        <v>2</v>
      </c>
      <c r="M352" s="25">
        <v>17.420000000000002</v>
      </c>
      <c r="N352" s="25">
        <v>18.880393000000002</v>
      </c>
      <c r="O352" s="27">
        <v>26670626</v>
      </c>
      <c r="P352" s="27">
        <v>798814</v>
      </c>
      <c r="Q352" s="27">
        <v>22683839</v>
      </c>
      <c r="R352" s="27">
        <v>0</v>
      </c>
      <c r="S352">
        <v>0</v>
      </c>
      <c r="T352">
        <v>0</v>
      </c>
      <c r="V352" s="27">
        <v>0</v>
      </c>
      <c r="W352" s="27">
        <v>0</v>
      </c>
      <c r="X352" s="27">
        <v>0</v>
      </c>
      <c r="AA352" s="23">
        <v>44286</v>
      </c>
      <c r="AB352">
        <v>1</v>
      </c>
      <c r="AC352" t="s">
        <v>57</v>
      </c>
      <c r="AD352">
        <v>1</v>
      </c>
      <c r="AE352">
        <v>30</v>
      </c>
      <c r="AF352" s="27">
        <v>0</v>
      </c>
      <c r="AM352">
        <v>1</v>
      </c>
      <c r="AN352">
        <v>1</v>
      </c>
      <c r="AQ352" s="27">
        <v>1667400</v>
      </c>
      <c r="AR352" t="s">
        <v>58</v>
      </c>
      <c r="AS352">
        <v>0</v>
      </c>
      <c r="AT352">
        <v>0</v>
      </c>
      <c r="AW352">
        <v>1</v>
      </c>
      <c r="AX352">
        <v>2</v>
      </c>
      <c r="AY352">
        <v>44013</v>
      </c>
      <c r="AZ352" t="s">
        <v>59</v>
      </c>
      <c r="BB352">
        <v>1</v>
      </c>
      <c r="BC352">
        <v>7</v>
      </c>
      <c r="BD352">
        <v>2</v>
      </c>
      <c r="BE352" s="3">
        <v>44286</v>
      </c>
      <c r="BF352" s="16" t="str">
        <f>VLOOKUP(C352,'Cta Contable'!A:E,5,FALSE)</f>
        <v>A</v>
      </c>
      <c r="BG352" s="16" t="str">
        <f>VLOOKUP(C352,'Cta Contable'!A:D,4,FALSE)</f>
        <v>Consumo</v>
      </c>
      <c r="BH352" t="str">
        <f>VLOOKUP(Q352,Lista!A:B,2,TRUE)</f>
        <v>20.000.001 - 63.000.000</v>
      </c>
      <c r="BI352" s="16" t="str">
        <f t="shared" si="12"/>
        <v>Al día</v>
      </c>
      <c r="BJ352" t="str">
        <f t="shared" si="11"/>
        <v>-</v>
      </c>
    </row>
    <row r="353" spans="1:62" x14ac:dyDescent="0.25">
      <c r="A353" t="s">
        <v>56</v>
      </c>
      <c r="B353" t="s">
        <v>171</v>
      </c>
      <c r="C353" s="17">
        <v>144205</v>
      </c>
      <c r="D353">
        <v>4</v>
      </c>
      <c r="E353">
        <v>20222</v>
      </c>
      <c r="F353" s="23">
        <v>43998</v>
      </c>
      <c r="G353" s="23">
        <v>45229</v>
      </c>
      <c r="H353">
        <v>0</v>
      </c>
      <c r="I353">
        <v>1</v>
      </c>
      <c r="J353">
        <v>9</v>
      </c>
      <c r="K353">
        <v>30</v>
      </c>
      <c r="L353">
        <v>2</v>
      </c>
      <c r="M353" s="25">
        <v>19.320074000000002</v>
      </c>
      <c r="N353" s="25">
        <v>21.126100000000001</v>
      </c>
      <c r="O353" s="27">
        <v>5000000</v>
      </c>
      <c r="P353" s="27">
        <v>170511</v>
      </c>
      <c r="Q353" s="27">
        <v>4127798</v>
      </c>
      <c r="R353" s="27">
        <v>6645</v>
      </c>
      <c r="S353">
        <v>0</v>
      </c>
      <c r="T353">
        <v>0</v>
      </c>
      <c r="V353" s="27">
        <v>0</v>
      </c>
      <c r="W353" s="27">
        <v>0</v>
      </c>
      <c r="X353" s="27">
        <v>0</v>
      </c>
      <c r="AA353" s="23">
        <v>44282</v>
      </c>
      <c r="AB353">
        <v>1</v>
      </c>
      <c r="AC353" t="s">
        <v>57</v>
      </c>
      <c r="AD353">
        <v>1</v>
      </c>
      <c r="AE353">
        <v>30</v>
      </c>
      <c r="AF353" s="27">
        <v>0</v>
      </c>
      <c r="AM353">
        <v>1</v>
      </c>
      <c r="AN353">
        <v>1</v>
      </c>
      <c r="AQ353" s="27">
        <v>938000</v>
      </c>
      <c r="AR353" t="s">
        <v>58</v>
      </c>
      <c r="AS353">
        <v>0</v>
      </c>
      <c r="AT353">
        <v>0</v>
      </c>
      <c r="AW353">
        <v>5</v>
      </c>
      <c r="BB353">
        <v>1</v>
      </c>
      <c r="BC353">
        <v>7</v>
      </c>
      <c r="BD353">
        <v>2</v>
      </c>
      <c r="BE353" s="3">
        <v>44286</v>
      </c>
      <c r="BF353" s="16" t="str">
        <f>VLOOKUP(C353,'Cta Contable'!A:E,5,FALSE)</f>
        <v>A</v>
      </c>
      <c r="BG353" s="16" t="str">
        <f>VLOOKUP(C353,'Cta Contable'!A:D,4,FALSE)</f>
        <v>Consumo</v>
      </c>
      <c r="BH353" t="str">
        <f>VLOOKUP(Q353,Lista!A:B,2,TRUE)</f>
        <v>2.500.001 - 5.000.000</v>
      </c>
      <c r="BI353" s="16" t="str">
        <f t="shared" si="12"/>
        <v>Al día</v>
      </c>
      <c r="BJ353" t="str">
        <f t="shared" si="11"/>
        <v>-</v>
      </c>
    </row>
    <row r="354" spans="1:62" x14ac:dyDescent="0.25">
      <c r="A354" t="s">
        <v>56</v>
      </c>
      <c r="B354" t="s">
        <v>171</v>
      </c>
      <c r="C354" s="17">
        <v>144205</v>
      </c>
      <c r="D354">
        <v>2</v>
      </c>
      <c r="E354">
        <v>15990</v>
      </c>
      <c r="F354" s="23">
        <v>44013</v>
      </c>
      <c r="G354" s="23">
        <v>47092</v>
      </c>
      <c r="H354">
        <v>0</v>
      </c>
      <c r="I354">
        <v>2</v>
      </c>
      <c r="J354">
        <v>1</v>
      </c>
      <c r="K354">
        <v>30</v>
      </c>
      <c r="L354">
        <v>2</v>
      </c>
      <c r="M354" s="25">
        <v>12.000000999999999</v>
      </c>
      <c r="N354" s="25">
        <v>12.682504</v>
      </c>
      <c r="O354" s="27">
        <v>15882601</v>
      </c>
      <c r="P354" s="27">
        <v>992663</v>
      </c>
      <c r="Q354" s="27">
        <v>15882601</v>
      </c>
      <c r="R354" s="27">
        <v>344774</v>
      </c>
      <c r="S354">
        <v>0</v>
      </c>
      <c r="T354">
        <v>0</v>
      </c>
      <c r="V354" s="27">
        <v>0</v>
      </c>
      <c r="W354" s="27">
        <v>0</v>
      </c>
      <c r="X354" s="27">
        <v>0</v>
      </c>
      <c r="AA354" s="23">
        <v>44235</v>
      </c>
      <c r="AB354">
        <v>1</v>
      </c>
      <c r="AC354" t="s">
        <v>57</v>
      </c>
      <c r="AD354">
        <v>1</v>
      </c>
      <c r="AE354">
        <v>180</v>
      </c>
      <c r="AF354" s="27">
        <v>0</v>
      </c>
      <c r="AM354">
        <v>1</v>
      </c>
      <c r="AN354">
        <v>1</v>
      </c>
      <c r="AO354" s="40">
        <v>44013</v>
      </c>
      <c r="AP354" s="40" t="s">
        <v>62</v>
      </c>
      <c r="AQ354" s="27">
        <v>411293</v>
      </c>
      <c r="AR354" t="s">
        <v>58</v>
      </c>
      <c r="AS354">
        <v>1</v>
      </c>
      <c r="AT354">
        <v>0</v>
      </c>
      <c r="AW354">
        <v>5</v>
      </c>
      <c r="BB354">
        <v>1</v>
      </c>
      <c r="BC354">
        <v>7</v>
      </c>
      <c r="BD354">
        <v>2</v>
      </c>
      <c r="BE354" s="3">
        <v>44286</v>
      </c>
      <c r="BF354" s="16" t="str">
        <f>VLOOKUP(C354,'Cta Contable'!A:E,5,FALSE)</f>
        <v>A</v>
      </c>
      <c r="BG354" s="16" t="str">
        <f>VLOOKUP(C354,'Cta Contable'!A:D,4,FALSE)</f>
        <v>Consumo</v>
      </c>
      <c r="BH354" t="str">
        <f>VLOOKUP(Q354,Lista!A:B,2,TRUE)</f>
        <v>15.000.001 - 20.000.000</v>
      </c>
      <c r="BI354" s="16" t="str">
        <f t="shared" si="12"/>
        <v>Al día</v>
      </c>
      <c r="BJ354" t="str">
        <f t="shared" si="11"/>
        <v>Reestructurado</v>
      </c>
    </row>
    <row r="355" spans="1:62" x14ac:dyDescent="0.25">
      <c r="A355" t="s">
        <v>56</v>
      </c>
      <c r="B355" t="s">
        <v>171</v>
      </c>
      <c r="C355" s="17">
        <v>144205</v>
      </c>
      <c r="D355">
        <v>4</v>
      </c>
      <c r="E355">
        <v>20991</v>
      </c>
      <c r="F355" s="23">
        <v>44165</v>
      </c>
      <c r="G355" s="23">
        <v>44788</v>
      </c>
      <c r="H355">
        <v>15</v>
      </c>
      <c r="I355">
        <v>1</v>
      </c>
      <c r="J355">
        <v>2</v>
      </c>
      <c r="K355">
        <v>30</v>
      </c>
      <c r="L355">
        <v>2</v>
      </c>
      <c r="M355" s="25">
        <v>23.42</v>
      </c>
      <c r="N355" s="25">
        <v>26.104899</v>
      </c>
      <c r="O355" s="27">
        <v>1500000</v>
      </c>
      <c r="P355" s="27">
        <v>91308</v>
      </c>
      <c r="Q355" s="27">
        <v>1374723</v>
      </c>
      <c r="R355" s="27">
        <v>39842</v>
      </c>
      <c r="S355">
        <v>0</v>
      </c>
      <c r="T355">
        <v>0</v>
      </c>
      <c r="V355" s="27">
        <v>0</v>
      </c>
      <c r="W355" s="27">
        <v>0</v>
      </c>
      <c r="X355" s="27">
        <v>0</v>
      </c>
      <c r="AA355" s="23">
        <v>44265</v>
      </c>
      <c r="AB355">
        <v>1</v>
      </c>
      <c r="AC355" t="s">
        <v>57</v>
      </c>
      <c r="AD355">
        <v>1</v>
      </c>
      <c r="AE355">
        <v>30</v>
      </c>
      <c r="AF355" s="27">
        <v>64473</v>
      </c>
      <c r="AM355">
        <v>1</v>
      </c>
      <c r="AN355">
        <v>1</v>
      </c>
      <c r="AQ355" s="27">
        <v>180000</v>
      </c>
      <c r="AR355" t="s">
        <v>58</v>
      </c>
      <c r="AS355">
        <v>0</v>
      </c>
      <c r="AT355">
        <v>0</v>
      </c>
      <c r="AW355">
        <v>5</v>
      </c>
      <c r="BB355">
        <v>1</v>
      </c>
      <c r="BC355">
        <v>7</v>
      </c>
      <c r="BD355">
        <v>2</v>
      </c>
      <c r="BE355" s="3">
        <v>44286</v>
      </c>
      <c r="BF355" s="16" t="str">
        <f>VLOOKUP(C355,'Cta Contable'!A:E,5,FALSE)</f>
        <v>A</v>
      </c>
      <c r="BG355" s="16" t="str">
        <f>VLOOKUP(C355,'Cta Contable'!A:D,4,FALSE)</f>
        <v>Consumo</v>
      </c>
      <c r="BH355" t="str">
        <f>VLOOKUP(Q355,Lista!A:B,2,TRUE)</f>
        <v>1- 2.500.000</v>
      </c>
      <c r="BI355" s="16" t="str">
        <f t="shared" si="12"/>
        <v>Al día</v>
      </c>
      <c r="BJ355" t="str">
        <f t="shared" si="11"/>
        <v>-</v>
      </c>
    </row>
    <row r="356" spans="1:62" x14ac:dyDescent="0.25">
      <c r="A356" t="s">
        <v>56</v>
      </c>
      <c r="B356" t="s">
        <v>171</v>
      </c>
      <c r="C356" s="17">
        <v>144205</v>
      </c>
      <c r="D356">
        <v>4</v>
      </c>
      <c r="E356">
        <v>21463</v>
      </c>
      <c r="F356" s="23">
        <v>44278</v>
      </c>
      <c r="G356" s="23">
        <v>44775</v>
      </c>
      <c r="H356">
        <v>0</v>
      </c>
      <c r="I356">
        <v>1</v>
      </c>
      <c r="J356">
        <v>0</v>
      </c>
      <c r="K356">
        <v>30</v>
      </c>
      <c r="L356">
        <v>2</v>
      </c>
      <c r="M356" s="25">
        <v>22.619997999999999</v>
      </c>
      <c r="N356" s="25">
        <v>25.118919999999999</v>
      </c>
      <c r="O356" s="27">
        <v>2000000</v>
      </c>
      <c r="P356" s="27">
        <v>145962</v>
      </c>
      <c r="Q356" s="27">
        <v>2000000</v>
      </c>
      <c r="R356" s="27">
        <v>0</v>
      </c>
      <c r="S356">
        <v>0</v>
      </c>
      <c r="T356">
        <v>0</v>
      </c>
      <c r="V356" s="27">
        <v>0</v>
      </c>
      <c r="W356" s="27">
        <v>0</v>
      </c>
      <c r="X356" s="27">
        <v>0</v>
      </c>
      <c r="AA356" s="23">
        <v>44286</v>
      </c>
      <c r="AB356">
        <v>1</v>
      </c>
      <c r="AC356" t="s">
        <v>57</v>
      </c>
      <c r="AD356">
        <v>1</v>
      </c>
      <c r="AE356">
        <v>30</v>
      </c>
      <c r="AF356" s="27">
        <v>0</v>
      </c>
      <c r="AM356">
        <v>1</v>
      </c>
      <c r="AN356">
        <v>1</v>
      </c>
      <c r="AQ356" s="27">
        <v>1043000</v>
      </c>
      <c r="AR356" t="s">
        <v>58</v>
      </c>
      <c r="AS356">
        <v>0</v>
      </c>
      <c r="AT356">
        <v>0</v>
      </c>
      <c r="AW356">
        <v>5</v>
      </c>
      <c r="BB356">
        <v>1</v>
      </c>
      <c r="BC356">
        <v>7</v>
      </c>
      <c r="BD356">
        <v>2</v>
      </c>
      <c r="BE356" s="3">
        <v>44286</v>
      </c>
      <c r="BF356" s="16" t="str">
        <f>VLOOKUP(C356,'Cta Contable'!A:E,5,FALSE)</f>
        <v>A</v>
      </c>
      <c r="BG356" s="16" t="str">
        <f>VLOOKUP(C356,'Cta Contable'!A:D,4,FALSE)</f>
        <v>Consumo</v>
      </c>
      <c r="BH356" t="str">
        <f>VLOOKUP(Q356,Lista!A:B,2,TRUE)</f>
        <v>1- 2.500.000</v>
      </c>
      <c r="BI356" s="16" t="str">
        <f t="shared" si="12"/>
        <v>Al día</v>
      </c>
      <c r="BJ356" t="str">
        <f t="shared" si="11"/>
        <v>-</v>
      </c>
    </row>
    <row r="357" spans="1:62" x14ac:dyDescent="0.25">
      <c r="A357" t="s">
        <v>56</v>
      </c>
      <c r="B357" t="s">
        <v>171</v>
      </c>
      <c r="C357" s="17">
        <v>144205</v>
      </c>
      <c r="D357">
        <v>4</v>
      </c>
      <c r="E357">
        <v>20687</v>
      </c>
      <c r="F357" s="23">
        <v>44113</v>
      </c>
      <c r="G357" s="23">
        <v>45337</v>
      </c>
      <c r="H357">
        <v>0</v>
      </c>
      <c r="I357">
        <v>1</v>
      </c>
      <c r="J357">
        <v>5</v>
      </c>
      <c r="K357">
        <v>30</v>
      </c>
      <c r="L357">
        <v>2</v>
      </c>
      <c r="M357" s="25">
        <v>19.32</v>
      </c>
      <c r="N357" s="25">
        <v>21.126010999999998</v>
      </c>
      <c r="O357" s="27">
        <v>5000000</v>
      </c>
      <c r="P357" s="27">
        <v>170510</v>
      </c>
      <c r="Q357" s="27">
        <v>4535223</v>
      </c>
      <c r="R357" s="27">
        <v>7828</v>
      </c>
      <c r="S357">
        <v>0</v>
      </c>
      <c r="T357">
        <v>0</v>
      </c>
      <c r="V357" s="27">
        <v>0</v>
      </c>
      <c r="W357" s="27">
        <v>0</v>
      </c>
      <c r="X357" s="27">
        <v>0</v>
      </c>
      <c r="AA357" s="23">
        <v>44285</v>
      </c>
      <c r="AB357">
        <v>1</v>
      </c>
      <c r="AC357" t="s">
        <v>57</v>
      </c>
      <c r="AD357">
        <v>1</v>
      </c>
      <c r="AE357">
        <v>30</v>
      </c>
      <c r="AF357" s="27">
        <v>0</v>
      </c>
      <c r="AM357">
        <v>1</v>
      </c>
      <c r="AN357">
        <v>1</v>
      </c>
      <c r="AQ357" s="27">
        <v>1793000</v>
      </c>
      <c r="AR357" t="s">
        <v>58</v>
      </c>
      <c r="AS357">
        <v>0</v>
      </c>
      <c r="AT357">
        <v>0</v>
      </c>
      <c r="AW357">
        <v>5</v>
      </c>
      <c r="BB357">
        <v>1</v>
      </c>
      <c r="BC357">
        <v>7</v>
      </c>
      <c r="BD357">
        <v>2</v>
      </c>
      <c r="BE357" s="3">
        <v>44286</v>
      </c>
      <c r="BF357" s="16" t="str">
        <f>VLOOKUP(C357,'Cta Contable'!A:E,5,FALSE)</f>
        <v>A</v>
      </c>
      <c r="BG357" s="16" t="str">
        <f>VLOOKUP(C357,'Cta Contable'!A:D,4,FALSE)</f>
        <v>Consumo</v>
      </c>
      <c r="BH357" t="str">
        <f>VLOOKUP(Q357,Lista!A:B,2,TRUE)</f>
        <v>2.500.001 - 5.000.000</v>
      </c>
      <c r="BI357" s="16" t="str">
        <f t="shared" si="12"/>
        <v>Al día</v>
      </c>
      <c r="BJ357" t="str">
        <f t="shared" si="11"/>
        <v>-</v>
      </c>
    </row>
    <row r="358" spans="1:62" x14ac:dyDescent="0.25">
      <c r="A358" t="s">
        <v>56</v>
      </c>
      <c r="B358" t="s">
        <v>171</v>
      </c>
      <c r="C358" s="17">
        <v>144205</v>
      </c>
      <c r="D358">
        <v>4</v>
      </c>
      <c r="E358">
        <v>19890</v>
      </c>
      <c r="F358" s="23">
        <v>44013</v>
      </c>
      <c r="G358" s="23">
        <v>44691</v>
      </c>
      <c r="H358">
        <v>0</v>
      </c>
      <c r="I358">
        <v>1</v>
      </c>
      <c r="J358">
        <v>8</v>
      </c>
      <c r="K358">
        <v>30</v>
      </c>
      <c r="L358">
        <v>2</v>
      </c>
      <c r="M358" s="25">
        <v>23.432207999999999</v>
      </c>
      <c r="N358" s="25">
        <v>26.12</v>
      </c>
      <c r="O358" s="27">
        <v>3860240</v>
      </c>
      <c r="P358" s="27">
        <v>217599</v>
      </c>
      <c r="Q358" s="27">
        <v>2638959</v>
      </c>
      <c r="R358" s="27">
        <v>34360</v>
      </c>
      <c r="S358">
        <v>0</v>
      </c>
      <c r="T358">
        <v>0</v>
      </c>
      <c r="V358" s="27">
        <v>0</v>
      </c>
      <c r="W358" s="27">
        <v>0</v>
      </c>
      <c r="X358" s="27">
        <v>0</v>
      </c>
      <c r="AA358" s="23">
        <v>44265</v>
      </c>
      <c r="AB358">
        <v>1</v>
      </c>
      <c r="AC358" t="s">
        <v>57</v>
      </c>
      <c r="AD358">
        <v>1</v>
      </c>
      <c r="AE358">
        <v>30</v>
      </c>
      <c r="AF358" s="27">
        <v>0</v>
      </c>
      <c r="AM358">
        <v>1</v>
      </c>
      <c r="AN358">
        <v>1</v>
      </c>
      <c r="AQ358" s="27">
        <v>803000</v>
      </c>
      <c r="AR358" t="s">
        <v>58</v>
      </c>
      <c r="AS358">
        <v>0</v>
      </c>
      <c r="AT358">
        <v>0</v>
      </c>
      <c r="AW358">
        <v>1</v>
      </c>
      <c r="AX358">
        <v>2</v>
      </c>
      <c r="AY358">
        <v>44013</v>
      </c>
      <c r="AZ358" t="s">
        <v>59</v>
      </c>
      <c r="BB358">
        <v>1</v>
      </c>
      <c r="BC358">
        <v>7</v>
      </c>
      <c r="BD358">
        <v>2</v>
      </c>
      <c r="BE358" s="3">
        <v>44286</v>
      </c>
      <c r="BF358" s="16" t="str">
        <f>VLOOKUP(C358,'Cta Contable'!A:E,5,FALSE)</f>
        <v>A</v>
      </c>
      <c r="BG358" s="16" t="str">
        <f>VLOOKUP(C358,'Cta Contable'!A:D,4,FALSE)</f>
        <v>Consumo</v>
      </c>
      <c r="BH358" t="str">
        <f>VLOOKUP(Q358,Lista!A:B,2,TRUE)</f>
        <v>2.500.001 - 5.000.000</v>
      </c>
      <c r="BI358" s="16" t="str">
        <f t="shared" si="12"/>
        <v>Al día</v>
      </c>
      <c r="BJ358" t="str">
        <f t="shared" si="11"/>
        <v>-</v>
      </c>
    </row>
    <row r="359" spans="1:62" x14ac:dyDescent="0.25">
      <c r="A359" t="s">
        <v>56</v>
      </c>
      <c r="B359" t="s">
        <v>171</v>
      </c>
      <c r="C359" s="17">
        <v>144205</v>
      </c>
      <c r="D359">
        <v>4</v>
      </c>
      <c r="E359">
        <v>19695</v>
      </c>
      <c r="F359" s="23">
        <v>44013</v>
      </c>
      <c r="G359" s="23">
        <v>45061</v>
      </c>
      <c r="H359">
        <v>0</v>
      </c>
      <c r="I359">
        <v>1</v>
      </c>
      <c r="J359">
        <v>10</v>
      </c>
      <c r="K359">
        <v>30</v>
      </c>
      <c r="L359">
        <v>2</v>
      </c>
      <c r="M359" s="25">
        <v>20.95</v>
      </c>
      <c r="N359" s="25">
        <v>23.083431999999998</v>
      </c>
      <c r="O359" s="27">
        <v>14076424</v>
      </c>
      <c r="P359" s="27">
        <v>552474</v>
      </c>
      <c r="Q359" s="27">
        <v>10477282</v>
      </c>
      <c r="R359" s="27">
        <v>24388</v>
      </c>
      <c r="S359">
        <v>0</v>
      </c>
      <c r="T359">
        <v>0</v>
      </c>
      <c r="V359" s="27">
        <v>0</v>
      </c>
      <c r="W359" s="27">
        <v>0</v>
      </c>
      <c r="X359" s="27">
        <v>0</v>
      </c>
      <c r="AA359" s="23">
        <v>44281</v>
      </c>
      <c r="AB359">
        <v>1</v>
      </c>
      <c r="AC359" t="s">
        <v>57</v>
      </c>
      <c r="AD359">
        <v>1</v>
      </c>
      <c r="AE359">
        <v>30</v>
      </c>
      <c r="AF359" s="27">
        <v>0</v>
      </c>
      <c r="AM359">
        <v>1</v>
      </c>
      <c r="AN359">
        <v>1</v>
      </c>
      <c r="AQ359" s="27">
        <v>2630811</v>
      </c>
      <c r="AR359" t="s">
        <v>58</v>
      </c>
      <c r="AS359">
        <v>0</v>
      </c>
      <c r="AT359">
        <v>0</v>
      </c>
      <c r="AW359">
        <v>1</v>
      </c>
      <c r="AX359">
        <v>2</v>
      </c>
      <c r="AY359">
        <v>44013</v>
      </c>
      <c r="AZ359" t="s">
        <v>59</v>
      </c>
      <c r="BB359">
        <v>1</v>
      </c>
      <c r="BC359">
        <v>7</v>
      </c>
      <c r="BD359">
        <v>2</v>
      </c>
      <c r="BE359" s="3">
        <v>44286</v>
      </c>
      <c r="BF359" s="16" t="str">
        <f>VLOOKUP(C359,'Cta Contable'!A:E,5,FALSE)</f>
        <v>A</v>
      </c>
      <c r="BG359" s="16" t="str">
        <f>VLOOKUP(C359,'Cta Contable'!A:D,4,FALSE)</f>
        <v>Consumo</v>
      </c>
      <c r="BH359" t="str">
        <f>VLOOKUP(Q359,Lista!A:B,2,TRUE)</f>
        <v>10.000.001 - 15.000.000</v>
      </c>
      <c r="BI359" s="16" t="str">
        <f t="shared" si="12"/>
        <v>Al día</v>
      </c>
      <c r="BJ359" t="str">
        <f t="shared" si="11"/>
        <v>-</v>
      </c>
    </row>
    <row r="360" spans="1:62" x14ac:dyDescent="0.25">
      <c r="A360" t="s">
        <v>56</v>
      </c>
      <c r="B360" t="s">
        <v>171</v>
      </c>
      <c r="C360" s="17">
        <v>144205</v>
      </c>
      <c r="D360">
        <v>4</v>
      </c>
      <c r="E360">
        <v>21100</v>
      </c>
      <c r="F360" s="23">
        <v>44189</v>
      </c>
      <c r="G360" s="23">
        <v>45292</v>
      </c>
      <c r="H360">
        <v>0</v>
      </c>
      <c r="I360">
        <v>1</v>
      </c>
      <c r="J360">
        <v>2</v>
      </c>
      <c r="K360">
        <v>30</v>
      </c>
      <c r="L360">
        <v>2</v>
      </c>
      <c r="M360" s="25">
        <v>11.42</v>
      </c>
      <c r="N360" s="25">
        <v>12.037115999999999</v>
      </c>
      <c r="O360" s="27">
        <v>3200000</v>
      </c>
      <c r="P360" s="27">
        <v>105402</v>
      </c>
      <c r="Q360" s="27">
        <v>3049389</v>
      </c>
      <c r="R360" s="27">
        <v>26835</v>
      </c>
      <c r="S360">
        <v>0</v>
      </c>
      <c r="T360">
        <v>0</v>
      </c>
      <c r="V360" s="27">
        <v>0</v>
      </c>
      <c r="W360" s="27">
        <v>0</v>
      </c>
      <c r="X360" s="27">
        <v>0</v>
      </c>
      <c r="AA360" s="23">
        <v>44261</v>
      </c>
      <c r="AB360">
        <v>1</v>
      </c>
      <c r="AC360" t="s">
        <v>57</v>
      </c>
      <c r="AD360">
        <v>1</v>
      </c>
      <c r="AE360">
        <v>30</v>
      </c>
      <c r="AF360" s="27">
        <v>0</v>
      </c>
      <c r="AM360">
        <v>1</v>
      </c>
      <c r="AN360">
        <v>1</v>
      </c>
      <c r="AQ360" s="27">
        <v>765692</v>
      </c>
      <c r="AR360" t="s">
        <v>58</v>
      </c>
      <c r="AS360">
        <v>0</v>
      </c>
      <c r="AT360">
        <v>0</v>
      </c>
      <c r="AW360">
        <v>5</v>
      </c>
      <c r="BB360">
        <v>1</v>
      </c>
      <c r="BC360">
        <v>7</v>
      </c>
      <c r="BD360">
        <v>2</v>
      </c>
      <c r="BE360" s="3">
        <v>44286</v>
      </c>
      <c r="BF360" s="16" t="str">
        <f>VLOOKUP(C360,'Cta Contable'!A:E,5,FALSE)</f>
        <v>A</v>
      </c>
      <c r="BG360" s="16" t="str">
        <f>VLOOKUP(C360,'Cta Contable'!A:D,4,FALSE)</f>
        <v>Consumo</v>
      </c>
      <c r="BH360" t="str">
        <f>VLOOKUP(Q360,Lista!A:B,2,TRUE)</f>
        <v>2.500.001 - 5.000.000</v>
      </c>
      <c r="BI360" s="16" t="str">
        <f t="shared" si="12"/>
        <v>Al día</v>
      </c>
      <c r="BJ360" t="str">
        <f t="shared" si="11"/>
        <v>-</v>
      </c>
    </row>
    <row r="361" spans="1:62" x14ac:dyDescent="0.25">
      <c r="A361" t="s">
        <v>56</v>
      </c>
      <c r="B361" t="s">
        <v>171</v>
      </c>
      <c r="C361" s="17">
        <v>144205</v>
      </c>
      <c r="D361">
        <v>3</v>
      </c>
      <c r="E361">
        <v>21063</v>
      </c>
      <c r="F361" s="23">
        <v>44180</v>
      </c>
      <c r="G361" s="23">
        <v>45122</v>
      </c>
      <c r="H361">
        <v>0</v>
      </c>
      <c r="I361">
        <v>1</v>
      </c>
      <c r="J361">
        <v>3</v>
      </c>
      <c r="K361">
        <v>30</v>
      </c>
      <c r="L361">
        <v>2</v>
      </c>
      <c r="M361" s="25">
        <v>21.02</v>
      </c>
      <c r="N361" s="25">
        <v>23.168139</v>
      </c>
      <c r="O361" s="27">
        <v>10000000</v>
      </c>
      <c r="P361" s="27">
        <v>420801</v>
      </c>
      <c r="Q361" s="27">
        <v>9250114</v>
      </c>
      <c r="R361" s="27">
        <v>79740</v>
      </c>
      <c r="S361">
        <v>0</v>
      </c>
      <c r="T361">
        <v>0</v>
      </c>
      <c r="V361" s="27">
        <v>0</v>
      </c>
      <c r="W361" s="27">
        <v>0</v>
      </c>
      <c r="X361" s="27">
        <v>0</v>
      </c>
      <c r="AA361" s="23">
        <v>44278</v>
      </c>
      <c r="AB361">
        <v>1</v>
      </c>
      <c r="AC361" t="s">
        <v>57</v>
      </c>
      <c r="AD361">
        <v>1</v>
      </c>
      <c r="AE361">
        <v>30</v>
      </c>
      <c r="AF361" s="27">
        <v>0</v>
      </c>
      <c r="AM361">
        <v>1</v>
      </c>
      <c r="AN361">
        <v>1</v>
      </c>
      <c r="AO361" s="40">
        <v>44180</v>
      </c>
      <c r="AP361" s="40" t="s">
        <v>59</v>
      </c>
      <c r="AQ361" s="27">
        <v>1918000</v>
      </c>
      <c r="AR361" t="s">
        <v>58</v>
      </c>
      <c r="AS361">
        <v>1</v>
      </c>
      <c r="AT361">
        <v>0</v>
      </c>
      <c r="AW361">
        <v>5</v>
      </c>
      <c r="BB361">
        <v>1</v>
      </c>
      <c r="BC361">
        <v>7</v>
      </c>
      <c r="BD361">
        <v>2</v>
      </c>
      <c r="BE361" s="3">
        <v>44286</v>
      </c>
      <c r="BF361" s="16" t="str">
        <f>VLOOKUP(C361,'Cta Contable'!A:E,5,FALSE)</f>
        <v>A</v>
      </c>
      <c r="BG361" s="16" t="str">
        <f>VLOOKUP(C361,'Cta Contable'!A:D,4,FALSE)</f>
        <v>Consumo</v>
      </c>
      <c r="BH361" t="str">
        <f>VLOOKUP(Q361,Lista!A:B,2,TRUE)</f>
        <v>5.000.001 - 10.000.000</v>
      </c>
      <c r="BI361" s="16" t="str">
        <f t="shared" si="12"/>
        <v>Al día</v>
      </c>
      <c r="BJ361" t="str">
        <f t="shared" si="11"/>
        <v>-</v>
      </c>
    </row>
    <row r="362" spans="1:62" x14ac:dyDescent="0.25">
      <c r="A362" t="s">
        <v>56</v>
      </c>
      <c r="B362" t="s">
        <v>171</v>
      </c>
      <c r="C362" s="17">
        <v>144205</v>
      </c>
      <c r="D362">
        <v>4</v>
      </c>
      <c r="E362">
        <v>21464</v>
      </c>
      <c r="F362" s="23">
        <v>44278</v>
      </c>
      <c r="G362" s="23">
        <v>45015</v>
      </c>
      <c r="H362">
        <v>0</v>
      </c>
      <c r="I362">
        <v>1</v>
      </c>
      <c r="J362">
        <v>0</v>
      </c>
      <c r="K362">
        <v>30</v>
      </c>
      <c r="L362">
        <v>2</v>
      </c>
      <c r="M362" s="25">
        <v>17.420000000000002</v>
      </c>
      <c r="N362" s="25">
        <v>18.880393000000002</v>
      </c>
      <c r="O362" s="27">
        <v>3150000</v>
      </c>
      <c r="P362" s="27">
        <v>156380</v>
      </c>
      <c r="Q362" s="27">
        <v>3150000</v>
      </c>
      <c r="R362" s="27">
        <v>0</v>
      </c>
      <c r="S362">
        <v>0</v>
      </c>
      <c r="T362">
        <v>0</v>
      </c>
      <c r="V362" s="27">
        <v>0</v>
      </c>
      <c r="W362" s="27">
        <v>0</v>
      </c>
      <c r="X362" s="27">
        <v>0</v>
      </c>
      <c r="AA362" s="23">
        <v>44285</v>
      </c>
      <c r="AB362">
        <v>1</v>
      </c>
      <c r="AC362" t="s">
        <v>57</v>
      </c>
      <c r="AD362">
        <v>1</v>
      </c>
      <c r="AE362">
        <v>30</v>
      </c>
      <c r="AF362" s="27">
        <v>0</v>
      </c>
      <c r="AM362">
        <v>1</v>
      </c>
      <c r="AN362">
        <v>1</v>
      </c>
      <c r="AQ362" s="27">
        <v>1630500</v>
      </c>
      <c r="AR362" t="s">
        <v>58</v>
      </c>
      <c r="AS362">
        <v>0</v>
      </c>
      <c r="AT362">
        <v>0</v>
      </c>
      <c r="AW362">
        <v>5</v>
      </c>
      <c r="BB362">
        <v>1</v>
      </c>
      <c r="BC362">
        <v>7</v>
      </c>
      <c r="BD362">
        <v>2</v>
      </c>
      <c r="BE362" s="3">
        <v>44286</v>
      </c>
      <c r="BF362" s="16" t="str">
        <f>VLOOKUP(C362,'Cta Contable'!A:E,5,FALSE)</f>
        <v>A</v>
      </c>
      <c r="BG362" s="16" t="str">
        <f>VLOOKUP(C362,'Cta Contable'!A:D,4,FALSE)</f>
        <v>Consumo</v>
      </c>
      <c r="BH362" t="str">
        <f>VLOOKUP(Q362,Lista!A:B,2,TRUE)</f>
        <v>2.500.001 - 5.000.000</v>
      </c>
      <c r="BI362" s="16" t="str">
        <f t="shared" si="12"/>
        <v>Al día</v>
      </c>
      <c r="BJ362" t="str">
        <f t="shared" si="11"/>
        <v>-</v>
      </c>
    </row>
    <row r="363" spans="1:62" x14ac:dyDescent="0.25">
      <c r="A363" t="s">
        <v>56</v>
      </c>
      <c r="B363" t="s">
        <v>171</v>
      </c>
      <c r="C363" s="17">
        <v>144205</v>
      </c>
      <c r="D363">
        <v>4</v>
      </c>
      <c r="E363">
        <v>20191</v>
      </c>
      <c r="F363" s="23">
        <v>43991</v>
      </c>
      <c r="G363" s="23">
        <v>44666</v>
      </c>
      <c r="H363">
        <v>0</v>
      </c>
      <c r="I363">
        <v>1</v>
      </c>
      <c r="J363">
        <v>9</v>
      </c>
      <c r="K363">
        <v>30</v>
      </c>
      <c r="L363">
        <v>2</v>
      </c>
      <c r="M363" s="25">
        <v>23.42</v>
      </c>
      <c r="N363" s="25">
        <v>26.104899</v>
      </c>
      <c r="O363" s="27">
        <v>3000000</v>
      </c>
      <c r="P363" s="27">
        <v>169034</v>
      </c>
      <c r="Q363" s="27">
        <v>1916732</v>
      </c>
      <c r="R363" s="27">
        <v>18705</v>
      </c>
      <c r="S363">
        <v>0</v>
      </c>
      <c r="T363">
        <v>0</v>
      </c>
      <c r="V363" s="27">
        <v>0</v>
      </c>
      <c r="W363" s="27">
        <v>0</v>
      </c>
      <c r="X363" s="27">
        <v>0</v>
      </c>
      <c r="AA363" s="23">
        <v>44270</v>
      </c>
      <c r="AB363">
        <v>1</v>
      </c>
      <c r="AC363" t="s">
        <v>57</v>
      </c>
      <c r="AD363">
        <v>1</v>
      </c>
      <c r="AE363">
        <v>30</v>
      </c>
      <c r="AF363" s="27">
        <v>0</v>
      </c>
      <c r="AM363">
        <v>1</v>
      </c>
      <c r="AN363">
        <v>1</v>
      </c>
      <c r="AQ363" s="27">
        <v>654000</v>
      </c>
      <c r="AR363" t="s">
        <v>58</v>
      </c>
      <c r="AS363">
        <v>0</v>
      </c>
      <c r="AT363">
        <v>0</v>
      </c>
      <c r="AW363">
        <v>5</v>
      </c>
      <c r="BB363">
        <v>1</v>
      </c>
      <c r="BC363">
        <v>7</v>
      </c>
      <c r="BD363">
        <v>2</v>
      </c>
      <c r="BE363" s="3">
        <v>44286</v>
      </c>
      <c r="BF363" s="16" t="str">
        <f>VLOOKUP(C363,'Cta Contable'!A:E,5,FALSE)</f>
        <v>A</v>
      </c>
      <c r="BG363" s="16" t="str">
        <f>VLOOKUP(C363,'Cta Contable'!A:D,4,FALSE)</f>
        <v>Consumo</v>
      </c>
      <c r="BH363" t="str">
        <f>VLOOKUP(Q363,Lista!A:B,2,TRUE)</f>
        <v>1- 2.500.000</v>
      </c>
      <c r="BI363" s="16" t="str">
        <f t="shared" si="12"/>
        <v>Al día</v>
      </c>
      <c r="BJ363" t="str">
        <f t="shared" si="11"/>
        <v>-</v>
      </c>
    </row>
    <row r="364" spans="1:62" x14ac:dyDescent="0.25">
      <c r="A364" t="s">
        <v>56</v>
      </c>
      <c r="B364" t="s">
        <v>171</v>
      </c>
      <c r="C364" s="17">
        <v>144205</v>
      </c>
      <c r="D364">
        <v>3</v>
      </c>
      <c r="E364">
        <v>20048</v>
      </c>
      <c r="F364" s="23">
        <v>43903</v>
      </c>
      <c r="G364" s="23">
        <v>44635</v>
      </c>
      <c r="H364">
        <v>15</v>
      </c>
      <c r="I364">
        <v>1</v>
      </c>
      <c r="J364">
        <v>11</v>
      </c>
      <c r="K364">
        <v>30</v>
      </c>
      <c r="L364">
        <v>2</v>
      </c>
      <c r="M364" s="25">
        <v>11.32</v>
      </c>
      <c r="N364" s="25">
        <v>11.926185</v>
      </c>
      <c r="O364" s="27">
        <v>1922000</v>
      </c>
      <c r="P364" s="27">
        <v>89866</v>
      </c>
      <c r="Q364" s="27">
        <v>1071720</v>
      </c>
      <c r="R364" s="27">
        <v>34996</v>
      </c>
      <c r="S364">
        <v>0</v>
      </c>
      <c r="T364">
        <v>0</v>
      </c>
      <c r="V364" s="27">
        <v>0</v>
      </c>
      <c r="W364" s="27">
        <v>0</v>
      </c>
      <c r="X364" s="27">
        <v>0</v>
      </c>
      <c r="AA364" s="23">
        <v>44182</v>
      </c>
      <c r="AB364">
        <v>1</v>
      </c>
      <c r="AC364" t="s">
        <v>57</v>
      </c>
      <c r="AD364">
        <v>1</v>
      </c>
      <c r="AE364">
        <v>30</v>
      </c>
      <c r="AF364" s="27">
        <v>56640</v>
      </c>
      <c r="AM364">
        <v>1</v>
      </c>
      <c r="AN364">
        <v>1</v>
      </c>
      <c r="AO364" s="40">
        <v>43903</v>
      </c>
      <c r="AP364" s="40" t="s">
        <v>59</v>
      </c>
      <c r="AQ364" s="27">
        <v>1136432</v>
      </c>
      <c r="AR364" t="s">
        <v>58</v>
      </c>
      <c r="AS364">
        <v>1</v>
      </c>
      <c r="AT364">
        <v>0</v>
      </c>
      <c r="AW364">
        <v>5</v>
      </c>
      <c r="BB364">
        <v>1</v>
      </c>
      <c r="BC364">
        <v>7</v>
      </c>
      <c r="BD364">
        <v>2</v>
      </c>
      <c r="BE364" s="3">
        <v>44286</v>
      </c>
      <c r="BF364" s="16" t="str">
        <f>VLOOKUP(C364,'Cta Contable'!A:E,5,FALSE)</f>
        <v>A</v>
      </c>
      <c r="BG364" s="16" t="str">
        <f>VLOOKUP(C364,'Cta Contable'!A:D,4,FALSE)</f>
        <v>Consumo</v>
      </c>
      <c r="BH364" t="str">
        <f>VLOOKUP(Q364,Lista!A:B,2,TRUE)</f>
        <v>1- 2.500.000</v>
      </c>
      <c r="BI364" s="16" t="str">
        <f t="shared" si="12"/>
        <v>Al día</v>
      </c>
      <c r="BJ364" t="str">
        <f t="shared" si="11"/>
        <v>-</v>
      </c>
    </row>
    <row r="365" spans="1:62" x14ac:dyDescent="0.25">
      <c r="A365" t="s">
        <v>56</v>
      </c>
      <c r="B365" t="s">
        <v>171</v>
      </c>
      <c r="C365" s="17">
        <v>144205</v>
      </c>
      <c r="D365">
        <v>4</v>
      </c>
      <c r="E365">
        <v>21089</v>
      </c>
      <c r="F365" s="23">
        <v>44188</v>
      </c>
      <c r="G365" s="23">
        <v>44941</v>
      </c>
      <c r="H365">
        <v>0</v>
      </c>
      <c r="I365">
        <v>1</v>
      </c>
      <c r="J365">
        <v>12</v>
      </c>
      <c r="K365">
        <v>30</v>
      </c>
      <c r="L365">
        <v>2</v>
      </c>
      <c r="M365" s="25">
        <v>11.42</v>
      </c>
      <c r="N365" s="25">
        <v>12.037115999999999</v>
      </c>
      <c r="O365" s="27">
        <v>2252000</v>
      </c>
      <c r="P365" s="27">
        <v>105401</v>
      </c>
      <c r="Q365" s="27">
        <v>1177000</v>
      </c>
      <c r="R365" s="27">
        <v>27976</v>
      </c>
      <c r="S365">
        <v>0</v>
      </c>
      <c r="T365">
        <v>0</v>
      </c>
      <c r="V365" s="27">
        <v>0</v>
      </c>
      <c r="W365" s="27">
        <v>0</v>
      </c>
      <c r="X365" s="27">
        <v>0</v>
      </c>
      <c r="AA365" s="23">
        <v>44189</v>
      </c>
      <c r="AB365">
        <v>1</v>
      </c>
      <c r="AC365" t="s">
        <v>57</v>
      </c>
      <c r="AD365">
        <v>1</v>
      </c>
      <c r="AE365">
        <v>30</v>
      </c>
      <c r="AF365" s="27">
        <v>0</v>
      </c>
      <c r="AM365">
        <v>1</v>
      </c>
      <c r="AN365">
        <v>1</v>
      </c>
      <c r="AQ365" s="27">
        <v>1248068</v>
      </c>
      <c r="AR365" t="s">
        <v>58</v>
      </c>
      <c r="AS365">
        <v>0</v>
      </c>
      <c r="AT365">
        <v>0</v>
      </c>
      <c r="AW365">
        <v>5</v>
      </c>
      <c r="BB365">
        <v>1</v>
      </c>
      <c r="BC365">
        <v>7</v>
      </c>
      <c r="BD365">
        <v>2</v>
      </c>
      <c r="BE365" s="3">
        <v>44286</v>
      </c>
      <c r="BF365" s="16" t="str">
        <f>VLOOKUP(C365,'Cta Contable'!A:E,5,FALSE)</f>
        <v>A</v>
      </c>
      <c r="BG365" s="16" t="str">
        <f>VLOOKUP(C365,'Cta Contable'!A:D,4,FALSE)</f>
        <v>Consumo</v>
      </c>
      <c r="BH365" t="str">
        <f>VLOOKUP(Q365,Lista!A:B,2,TRUE)</f>
        <v>1- 2.500.000</v>
      </c>
      <c r="BI365" s="16" t="str">
        <f t="shared" si="12"/>
        <v>Al día</v>
      </c>
      <c r="BJ365" t="str">
        <f t="shared" si="11"/>
        <v>-</v>
      </c>
    </row>
    <row r="366" spans="1:62" x14ac:dyDescent="0.25">
      <c r="A366" t="s">
        <v>56</v>
      </c>
      <c r="B366" t="s">
        <v>171</v>
      </c>
      <c r="C366" s="17">
        <v>144205</v>
      </c>
      <c r="D366">
        <v>4</v>
      </c>
      <c r="E366">
        <v>19743</v>
      </c>
      <c r="F366" s="23">
        <v>43829</v>
      </c>
      <c r="G366" s="23">
        <v>45306</v>
      </c>
      <c r="H366">
        <v>0</v>
      </c>
      <c r="I366">
        <v>1</v>
      </c>
      <c r="J366">
        <v>15</v>
      </c>
      <c r="K366">
        <v>30</v>
      </c>
      <c r="L366">
        <v>2</v>
      </c>
      <c r="M366" s="25">
        <v>20.95</v>
      </c>
      <c r="N366" s="25">
        <v>23.083431999999998</v>
      </c>
      <c r="O366" s="27">
        <v>15000000</v>
      </c>
      <c r="P366" s="27">
        <v>464082</v>
      </c>
      <c r="Q366" s="27">
        <v>11337373</v>
      </c>
      <c r="R366" s="27">
        <v>85774</v>
      </c>
      <c r="S366">
        <v>0</v>
      </c>
      <c r="T366">
        <v>0</v>
      </c>
      <c r="V366" s="27">
        <v>0</v>
      </c>
      <c r="W366" s="27">
        <v>0</v>
      </c>
      <c r="X366" s="27">
        <v>0</v>
      </c>
      <c r="AA366" s="23">
        <v>44272</v>
      </c>
      <c r="AB366">
        <v>1</v>
      </c>
      <c r="AC366" t="s">
        <v>57</v>
      </c>
      <c r="AD366">
        <v>1</v>
      </c>
      <c r="AE366">
        <v>30</v>
      </c>
      <c r="AF366" s="27">
        <v>0</v>
      </c>
      <c r="AM366">
        <v>1</v>
      </c>
      <c r="AN366">
        <v>1</v>
      </c>
      <c r="AQ366" s="27">
        <v>1417000</v>
      </c>
      <c r="AR366" t="s">
        <v>58</v>
      </c>
      <c r="AS366">
        <v>0</v>
      </c>
      <c r="AT366">
        <v>0</v>
      </c>
      <c r="AW366">
        <v>5</v>
      </c>
      <c r="BB366">
        <v>1</v>
      </c>
      <c r="BC366">
        <v>7</v>
      </c>
      <c r="BD366">
        <v>2</v>
      </c>
      <c r="BE366" s="3">
        <v>44286</v>
      </c>
      <c r="BF366" s="16" t="str">
        <f>VLOOKUP(C366,'Cta Contable'!A:E,5,FALSE)</f>
        <v>A</v>
      </c>
      <c r="BG366" s="16" t="str">
        <f>VLOOKUP(C366,'Cta Contable'!A:D,4,FALSE)</f>
        <v>Consumo</v>
      </c>
      <c r="BH366" t="str">
        <f>VLOOKUP(Q366,Lista!A:B,2,TRUE)</f>
        <v>10.000.001 - 15.000.000</v>
      </c>
      <c r="BI366" s="16" t="str">
        <f t="shared" si="12"/>
        <v>Al día</v>
      </c>
      <c r="BJ366" t="str">
        <f t="shared" si="11"/>
        <v>-</v>
      </c>
    </row>
    <row r="367" spans="1:62" x14ac:dyDescent="0.25">
      <c r="A367" t="s">
        <v>56</v>
      </c>
      <c r="B367" t="s">
        <v>171</v>
      </c>
      <c r="C367" s="17">
        <v>144205</v>
      </c>
      <c r="D367">
        <v>3</v>
      </c>
      <c r="E367">
        <v>20092</v>
      </c>
      <c r="F367" s="23">
        <v>43938</v>
      </c>
      <c r="G367" s="23">
        <v>45056</v>
      </c>
      <c r="H367">
        <v>20</v>
      </c>
      <c r="I367">
        <v>1</v>
      </c>
      <c r="J367">
        <v>9</v>
      </c>
      <c r="K367">
        <v>30</v>
      </c>
      <c r="L367">
        <v>2</v>
      </c>
      <c r="M367" s="25">
        <v>17.309999999999999</v>
      </c>
      <c r="N367" s="25">
        <v>18.751560000000001</v>
      </c>
      <c r="O367" s="27">
        <v>13000000</v>
      </c>
      <c r="P367" s="27">
        <v>465494</v>
      </c>
      <c r="Q367" s="27">
        <v>10037910</v>
      </c>
      <c r="R367" s="27">
        <v>106194</v>
      </c>
      <c r="S367">
        <v>0</v>
      </c>
      <c r="T367">
        <v>0</v>
      </c>
      <c r="V367" s="27">
        <v>0</v>
      </c>
      <c r="W367" s="27">
        <v>0</v>
      </c>
      <c r="X367" s="27">
        <v>0</v>
      </c>
      <c r="AA367" s="23">
        <v>44263</v>
      </c>
      <c r="AB367">
        <v>1</v>
      </c>
      <c r="AC367" t="s">
        <v>57</v>
      </c>
      <c r="AD367">
        <v>1</v>
      </c>
      <c r="AE367">
        <v>30</v>
      </c>
      <c r="AF367" s="27">
        <v>5143</v>
      </c>
      <c r="AM367">
        <v>1</v>
      </c>
      <c r="AN367">
        <v>1</v>
      </c>
      <c r="AO367" s="40">
        <v>43938</v>
      </c>
      <c r="AP367" s="40" t="s">
        <v>59</v>
      </c>
      <c r="AQ367" s="27">
        <v>3499458</v>
      </c>
      <c r="AR367" t="s">
        <v>58</v>
      </c>
      <c r="AS367">
        <v>1</v>
      </c>
      <c r="AT367">
        <v>0</v>
      </c>
      <c r="AW367">
        <v>5</v>
      </c>
      <c r="BB367">
        <v>1</v>
      </c>
      <c r="BC367">
        <v>7</v>
      </c>
      <c r="BD367">
        <v>2</v>
      </c>
      <c r="BE367" s="3">
        <v>44286</v>
      </c>
      <c r="BF367" s="16" t="str">
        <f>VLOOKUP(C367,'Cta Contable'!A:E,5,FALSE)</f>
        <v>A</v>
      </c>
      <c r="BG367" s="16" t="str">
        <f>VLOOKUP(C367,'Cta Contable'!A:D,4,FALSE)</f>
        <v>Consumo</v>
      </c>
      <c r="BH367" t="str">
        <f>VLOOKUP(Q367,Lista!A:B,2,TRUE)</f>
        <v>10.000.001 - 15.000.000</v>
      </c>
      <c r="BI367" s="16" t="str">
        <f t="shared" si="12"/>
        <v>Al día</v>
      </c>
      <c r="BJ367" t="str">
        <f t="shared" si="11"/>
        <v>-</v>
      </c>
    </row>
    <row r="368" spans="1:62" x14ac:dyDescent="0.25">
      <c r="A368" t="s">
        <v>56</v>
      </c>
      <c r="B368" t="s">
        <v>171</v>
      </c>
      <c r="C368" s="17">
        <v>144205</v>
      </c>
      <c r="D368">
        <v>3</v>
      </c>
      <c r="E368">
        <v>20646</v>
      </c>
      <c r="F368" s="23">
        <v>44104</v>
      </c>
      <c r="G368" s="23">
        <v>45026</v>
      </c>
      <c r="H368">
        <v>0</v>
      </c>
      <c r="I368">
        <v>1</v>
      </c>
      <c r="J368">
        <v>7</v>
      </c>
      <c r="K368">
        <v>30</v>
      </c>
      <c r="L368">
        <v>2</v>
      </c>
      <c r="M368" s="25">
        <v>21.02</v>
      </c>
      <c r="N368" s="25">
        <v>23.168139</v>
      </c>
      <c r="O368" s="27">
        <v>7000000</v>
      </c>
      <c r="P368" s="27">
        <v>301979</v>
      </c>
      <c r="Q368" s="27">
        <v>5581169</v>
      </c>
      <c r="R368" s="27">
        <v>91252</v>
      </c>
      <c r="S368">
        <v>0</v>
      </c>
      <c r="T368">
        <v>0</v>
      </c>
      <c r="V368" s="27">
        <v>0</v>
      </c>
      <c r="W368" s="27">
        <v>0</v>
      </c>
      <c r="X368" s="27">
        <v>0</v>
      </c>
      <c r="AA368" s="23">
        <v>44257</v>
      </c>
      <c r="AB368">
        <v>1</v>
      </c>
      <c r="AC368" t="s">
        <v>57</v>
      </c>
      <c r="AD368">
        <v>1</v>
      </c>
      <c r="AE368">
        <v>30</v>
      </c>
      <c r="AF368" s="27">
        <v>0</v>
      </c>
      <c r="AM368">
        <v>1</v>
      </c>
      <c r="AN368">
        <v>1</v>
      </c>
      <c r="AO368" s="40">
        <v>44104</v>
      </c>
      <c r="AP368" s="40" t="s">
        <v>59</v>
      </c>
      <c r="AQ368" s="27">
        <v>2434000</v>
      </c>
      <c r="AR368" t="s">
        <v>58</v>
      </c>
      <c r="AS368">
        <v>1</v>
      </c>
      <c r="AT368">
        <v>0</v>
      </c>
      <c r="AW368">
        <v>5</v>
      </c>
      <c r="BB368">
        <v>1</v>
      </c>
      <c r="BC368">
        <v>7</v>
      </c>
      <c r="BD368">
        <v>2</v>
      </c>
      <c r="BE368" s="3">
        <v>44286</v>
      </c>
      <c r="BF368" s="16" t="str">
        <f>VLOOKUP(C368,'Cta Contable'!A:E,5,FALSE)</f>
        <v>A</v>
      </c>
      <c r="BG368" s="16" t="str">
        <f>VLOOKUP(C368,'Cta Contable'!A:D,4,FALSE)</f>
        <v>Consumo</v>
      </c>
      <c r="BH368" t="str">
        <f>VLOOKUP(Q368,Lista!A:B,2,TRUE)</f>
        <v>5.000.001 - 10.000.000</v>
      </c>
      <c r="BI368" s="16" t="str">
        <f t="shared" si="12"/>
        <v>Al día</v>
      </c>
      <c r="BJ368" t="str">
        <f t="shared" si="11"/>
        <v>-</v>
      </c>
    </row>
    <row r="369" spans="1:62" x14ac:dyDescent="0.25">
      <c r="A369" t="s">
        <v>56</v>
      </c>
      <c r="B369" t="s">
        <v>171</v>
      </c>
      <c r="C369" s="17">
        <v>144205</v>
      </c>
      <c r="D369">
        <v>4</v>
      </c>
      <c r="E369">
        <v>21431</v>
      </c>
      <c r="F369" s="23">
        <v>44265</v>
      </c>
      <c r="G369" s="23">
        <v>44656</v>
      </c>
      <c r="H369">
        <v>0</v>
      </c>
      <c r="I369">
        <v>1</v>
      </c>
      <c r="J369">
        <v>0</v>
      </c>
      <c r="K369">
        <v>30</v>
      </c>
      <c r="L369">
        <v>2</v>
      </c>
      <c r="M369" s="25">
        <v>11.420004</v>
      </c>
      <c r="N369" s="25">
        <v>12.03712</v>
      </c>
      <c r="O369" s="27">
        <v>1000000</v>
      </c>
      <c r="P369" s="27">
        <v>88578</v>
      </c>
      <c r="Q369" s="27">
        <v>1000000</v>
      </c>
      <c r="R369" s="27">
        <v>0</v>
      </c>
      <c r="S369">
        <v>0</v>
      </c>
      <c r="T369">
        <v>0</v>
      </c>
      <c r="V369" s="27">
        <v>0</v>
      </c>
      <c r="W369" s="27">
        <v>0</v>
      </c>
      <c r="X369" s="27">
        <v>0</v>
      </c>
      <c r="AA369" s="23">
        <v>44286</v>
      </c>
      <c r="AB369">
        <v>1</v>
      </c>
      <c r="AC369" t="s">
        <v>57</v>
      </c>
      <c r="AD369">
        <v>1</v>
      </c>
      <c r="AE369">
        <v>30</v>
      </c>
      <c r="AF369" s="27">
        <v>0</v>
      </c>
      <c r="AM369">
        <v>1</v>
      </c>
      <c r="AN369">
        <v>1</v>
      </c>
      <c r="AQ369" s="27">
        <v>1822000</v>
      </c>
      <c r="AR369" t="s">
        <v>58</v>
      </c>
      <c r="AS369">
        <v>0</v>
      </c>
      <c r="AT369">
        <v>0</v>
      </c>
      <c r="AW369">
        <v>5</v>
      </c>
      <c r="BB369">
        <v>1</v>
      </c>
      <c r="BC369">
        <v>7</v>
      </c>
      <c r="BD369">
        <v>2</v>
      </c>
      <c r="BE369" s="3">
        <v>44286</v>
      </c>
      <c r="BF369" s="16" t="str">
        <f>VLOOKUP(C369,'Cta Contable'!A:E,5,FALSE)</f>
        <v>A</v>
      </c>
      <c r="BG369" s="16" t="str">
        <f>VLOOKUP(C369,'Cta Contable'!A:D,4,FALSE)</f>
        <v>Consumo</v>
      </c>
      <c r="BH369" t="str">
        <f>VLOOKUP(Q369,Lista!A:B,2,TRUE)</f>
        <v>1- 2.500.000</v>
      </c>
      <c r="BI369" s="16" t="str">
        <f t="shared" si="12"/>
        <v>Al día</v>
      </c>
      <c r="BJ369" t="str">
        <f t="shared" si="11"/>
        <v>-</v>
      </c>
    </row>
    <row r="370" spans="1:62" x14ac:dyDescent="0.25">
      <c r="A370" t="s">
        <v>56</v>
      </c>
      <c r="B370" t="s">
        <v>171</v>
      </c>
      <c r="C370" s="17">
        <v>144205</v>
      </c>
      <c r="D370">
        <v>4</v>
      </c>
      <c r="E370">
        <v>19040</v>
      </c>
      <c r="F370" s="23">
        <v>44013</v>
      </c>
      <c r="G370" s="23">
        <v>45397</v>
      </c>
      <c r="H370">
        <v>0</v>
      </c>
      <c r="I370">
        <v>1</v>
      </c>
      <c r="J370">
        <v>8</v>
      </c>
      <c r="K370">
        <v>30</v>
      </c>
      <c r="L370">
        <v>2</v>
      </c>
      <c r="M370" s="25">
        <v>21.02</v>
      </c>
      <c r="N370" s="25">
        <v>23.168139</v>
      </c>
      <c r="O370" s="27">
        <v>22134840</v>
      </c>
      <c r="P370" s="27">
        <v>715040</v>
      </c>
      <c r="Q370" s="27">
        <v>19350064</v>
      </c>
      <c r="R370" s="27">
        <v>168180</v>
      </c>
      <c r="S370">
        <v>0</v>
      </c>
      <c r="T370">
        <v>0</v>
      </c>
      <c r="V370" s="27">
        <v>0</v>
      </c>
      <c r="W370" s="27">
        <v>0</v>
      </c>
      <c r="X370" s="27">
        <v>0</v>
      </c>
      <c r="AA370" s="23">
        <v>44285</v>
      </c>
      <c r="AB370">
        <v>1</v>
      </c>
      <c r="AC370" t="s">
        <v>57</v>
      </c>
      <c r="AD370">
        <v>1</v>
      </c>
      <c r="AE370">
        <v>30</v>
      </c>
      <c r="AF370" s="27">
        <v>0</v>
      </c>
      <c r="AM370">
        <v>1</v>
      </c>
      <c r="AN370">
        <v>1</v>
      </c>
      <c r="AQ370" s="27">
        <v>931500</v>
      </c>
      <c r="AR370" t="s">
        <v>58</v>
      </c>
      <c r="AS370">
        <v>0</v>
      </c>
      <c r="AT370">
        <v>0</v>
      </c>
      <c r="AW370">
        <v>1</v>
      </c>
      <c r="AX370">
        <v>2</v>
      </c>
      <c r="AY370">
        <v>44013</v>
      </c>
      <c r="AZ370" t="s">
        <v>59</v>
      </c>
      <c r="BB370">
        <v>1</v>
      </c>
      <c r="BC370">
        <v>7</v>
      </c>
      <c r="BD370">
        <v>2</v>
      </c>
      <c r="BE370" s="3">
        <v>44286</v>
      </c>
      <c r="BF370" s="16" t="str">
        <f>VLOOKUP(C370,'Cta Contable'!A:E,5,FALSE)</f>
        <v>A</v>
      </c>
      <c r="BG370" s="16" t="str">
        <f>VLOOKUP(C370,'Cta Contable'!A:D,4,FALSE)</f>
        <v>Consumo</v>
      </c>
      <c r="BH370" t="str">
        <f>VLOOKUP(Q370,Lista!A:B,2,TRUE)</f>
        <v>15.000.001 - 20.000.000</v>
      </c>
      <c r="BI370" s="16" t="str">
        <f t="shared" si="12"/>
        <v>Al día</v>
      </c>
      <c r="BJ370" t="str">
        <f t="shared" si="11"/>
        <v>-</v>
      </c>
    </row>
    <row r="371" spans="1:62" x14ac:dyDescent="0.25">
      <c r="A371" t="s">
        <v>56</v>
      </c>
      <c r="B371" t="s">
        <v>171</v>
      </c>
      <c r="C371" s="17">
        <v>144205</v>
      </c>
      <c r="D371">
        <v>4</v>
      </c>
      <c r="E371">
        <v>19612</v>
      </c>
      <c r="F371" s="23">
        <v>44013</v>
      </c>
      <c r="G371" s="23">
        <v>45427</v>
      </c>
      <c r="H371">
        <v>15</v>
      </c>
      <c r="I371">
        <v>1</v>
      </c>
      <c r="J371">
        <v>7</v>
      </c>
      <c r="K371">
        <v>30</v>
      </c>
      <c r="L371">
        <v>2</v>
      </c>
      <c r="M371" s="25">
        <v>23.28</v>
      </c>
      <c r="N371" s="25">
        <v>25.931840999999999</v>
      </c>
      <c r="O371" s="27">
        <v>19216696</v>
      </c>
      <c r="P371" s="27">
        <v>635303</v>
      </c>
      <c r="Q371" s="27">
        <v>16973569</v>
      </c>
      <c r="R371" s="27">
        <v>164613</v>
      </c>
      <c r="S371">
        <v>0</v>
      </c>
      <c r="T371">
        <v>0</v>
      </c>
      <c r="V371" s="27">
        <v>0</v>
      </c>
      <c r="W371" s="27">
        <v>0</v>
      </c>
      <c r="X371" s="27">
        <v>0</v>
      </c>
      <c r="AA371" s="23">
        <v>44279</v>
      </c>
      <c r="AB371">
        <v>1</v>
      </c>
      <c r="AC371" t="s">
        <v>57</v>
      </c>
      <c r="AD371">
        <v>1</v>
      </c>
      <c r="AE371">
        <v>30</v>
      </c>
      <c r="AF371" s="27">
        <v>5129</v>
      </c>
      <c r="AM371">
        <v>1</v>
      </c>
      <c r="AN371">
        <v>1</v>
      </c>
      <c r="AQ371" s="27">
        <v>2800352</v>
      </c>
      <c r="AR371" t="s">
        <v>58</v>
      </c>
      <c r="AS371">
        <v>0</v>
      </c>
      <c r="AT371">
        <v>0</v>
      </c>
      <c r="AW371">
        <v>1</v>
      </c>
      <c r="AX371">
        <v>2</v>
      </c>
      <c r="AY371">
        <v>44013</v>
      </c>
      <c r="AZ371" t="s">
        <v>59</v>
      </c>
      <c r="BB371">
        <v>1</v>
      </c>
      <c r="BC371">
        <v>7</v>
      </c>
      <c r="BD371">
        <v>2</v>
      </c>
      <c r="BE371" s="3">
        <v>44286</v>
      </c>
      <c r="BF371" s="16" t="str">
        <f>VLOOKUP(C371,'Cta Contable'!A:E,5,FALSE)</f>
        <v>A</v>
      </c>
      <c r="BG371" s="16" t="str">
        <f>VLOOKUP(C371,'Cta Contable'!A:D,4,FALSE)</f>
        <v>Consumo</v>
      </c>
      <c r="BH371" t="str">
        <f>VLOOKUP(Q371,Lista!A:B,2,TRUE)</f>
        <v>15.000.001 - 20.000.000</v>
      </c>
      <c r="BI371" s="16" t="str">
        <f t="shared" si="12"/>
        <v>Al día</v>
      </c>
      <c r="BJ371" t="str">
        <f t="shared" si="11"/>
        <v>-</v>
      </c>
    </row>
    <row r="372" spans="1:62" x14ac:dyDescent="0.25">
      <c r="A372" t="s">
        <v>56</v>
      </c>
      <c r="B372" t="s">
        <v>171</v>
      </c>
      <c r="C372" s="17">
        <v>144205</v>
      </c>
      <c r="D372">
        <v>4</v>
      </c>
      <c r="E372">
        <v>19536</v>
      </c>
      <c r="F372" s="23">
        <v>43789</v>
      </c>
      <c r="G372" s="23">
        <v>44717</v>
      </c>
      <c r="H372">
        <v>0</v>
      </c>
      <c r="I372">
        <v>1</v>
      </c>
      <c r="J372">
        <v>15</v>
      </c>
      <c r="K372">
        <v>30</v>
      </c>
      <c r="L372">
        <v>2</v>
      </c>
      <c r="M372" s="25">
        <v>17.28</v>
      </c>
      <c r="N372" s="25">
        <v>18.716446000000001</v>
      </c>
      <c r="O372" s="27">
        <v>4000000</v>
      </c>
      <c r="P372" s="27">
        <v>165144</v>
      </c>
      <c r="Q372" s="27">
        <v>2200127</v>
      </c>
      <c r="R372" s="27">
        <v>25344</v>
      </c>
      <c r="S372">
        <v>0</v>
      </c>
      <c r="T372">
        <v>0</v>
      </c>
      <c r="V372" s="27">
        <v>0</v>
      </c>
      <c r="W372" s="27">
        <v>0</v>
      </c>
      <c r="X372" s="27">
        <v>0</v>
      </c>
      <c r="AA372" s="23">
        <v>44261</v>
      </c>
      <c r="AB372">
        <v>1</v>
      </c>
      <c r="AC372" t="s">
        <v>57</v>
      </c>
      <c r="AD372">
        <v>1</v>
      </c>
      <c r="AE372">
        <v>30</v>
      </c>
      <c r="AF372" s="27">
        <v>0</v>
      </c>
      <c r="AM372">
        <v>1</v>
      </c>
      <c r="AN372">
        <v>1</v>
      </c>
      <c r="AQ372" s="27">
        <v>711000</v>
      </c>
      <c r="AR372" t="s">
        <v>58</v>
      </c>
      <c r="AS372">
        <v>0</v>
      </c>
      <c r="AT372">
        <v>0</v>
      </c>
      <c r="AW372">
        <v>5</v>
      </c>
      <c r="BB372">
        <v>1</v>
      </c>
      <c r="BC372">
        <v>7</v>
      </c>
      <c r="BD372">
        <v>2</v>
      </c>
      <c r="BE372" s="3">
        <v>44286</v>
      </c>
      <c r="BF372" s="16" t="str">
        <f>VLOOKUP(C372,'Cta Contable'!A:E,5,FALSE)</f>
        <v>A</v>
      </c>
      <c r="BG372" s="16" t="str">
        <f>VLOOKUP(C372,'Cta Contable'!A:D,4,FALSE)</f>
        <v>Consumo</v>
      </c>
      <c r="BH372" t="str">
        <f>VLOOKUP(Q372,Lista!A:B,2,TRUE)</f>
        <v>1- 2.500.000</v>
      </c>
      <c r="BI372" s="16" t="str">
        <f t="shared" si="12"/>
        <v>Al día</v>
      </c>
      <c r="BJ372" t="str">
        <f t="shared" si="11"/>
        <v>-</v>
      </c>
    </row>
    <row r="373" spans="1:62" x14ac:dyDescent="0.25">
      <c r="A373" t="s">
        <v>56</v>
      </c>
      <c r="B373" t="s">
        <v>171</v>
      </c>
      <c r="C373" s="17">
        <v>144205</v>
      </c>
      <c r="D373">
        <v>3</v>
      </c>
      <c r="E373">
        <v>20729</v>
      </c>
      <c r="F373" s="23">
        <v>44119</v>
      </c>
      <c r="G373" s="23">
        <v>45031</v>
      </c>
      <c r="H373">
        <v>0</v>
      </c>
      <c r="I373">
        <v>1</v>
      </c>
      <c r="J373">
        <v>5</v>
      </c>
      <c r="K373">
        <v>30</v>
      </c>
      <c r="L373">
        <v>2</v>
      </c>
      <c r="M373" s="25">
        <v>21.02</v>
      </c>
      <c r="N373" s="25">
        <v>23.168139</v>
      </c>
      <c r="O373" s="27">
        <v>5000000</v>
      </c>
      <c r="P373" s="27">
        <v>215699</v>
      </c>
      <c r="Q373" s="27">
        <v>4333611</v>
      </c>
      <c r="R373" s="27">
        <v>35420</v>
      </c>
      <c r="S373">
        <v>0</v>
      </c>
      <c r="T373">
        <v>0</v>
      </c>
      <c r="V373" s="27">
        <v>0</v>
      </c>
      <c r="W373" s="27">
        <v>0</v>
      </c>
      <c r="X373" s="27">
        <v>0</v>
      </c>
      <c r="AA373" s="23">
        <v>44271</v>
      </c>
      <c r="AB373">
        <v>1</v>
      </c>
      <c r="AC373" t="s">
        <v>57</v>
      </c>
      <c r="AD373">
        <v>1</v>
      </c>
      <c r="AE373">
        <v>30</v>
      </c>
      <c r="AF373" s="27">
        <v>0</v>
      </c>
      <c r="AM373">
        <v>1</v>
      </c>
      <c r="AN373">
        <v>1</v>
      </c>
      <c r="AO373" s="40">
        <v>44119</v>
      </c>
      <c r="AP373" s="40" t="s">
        <v>59</v>
      </c>
      <c r="AQ373" s="27">
        <v>742000</v>
      </c>
      <c r="AR373" t="s">
        <v>58</v>
      </c>
      <c r="AS373">
        <v>1</v>
      </c>
      <c r="AT373">
        <v>0</v>
      </c>
      <c r="AW373">
        <v>5</v>
      </c>
      <c r="BB373">
        <v>1</v>
      </c>
      <c r="BC373">
        <v>7</v>
      </c>
      <c r="BD373">
        <v>2</v>
      </c>
      <c r="BE373" s="3">
        <v>44286</v>
      </c>
      <c r="BF373" s="16" t="str">
        <f>VLOOKUP(C373,'Cta Contable'!A:E,5,FALSE)</f>
        <v>A</v>
      </c>
      <c r="BG373" s="16" t="str">
        <f>VLOOKUP(C373,'Cta Contable'!A:D,4,FALSE)</f>
        <v>Consumo</v>
      </c>
      <c r="BH373" t="str">
        <f>VLOOKUP(Q373,Lista!A:B,2,TRUE)</f>
        <v>2.500.001 - 5.000.000</v>
      </c>
      <c r="BI373" s="16" t="str">
        <f t="shared" si="12"/>
        <v>Al día</v>
      </c>
      <c r="BJ373" t="str">
        <f t="shared" si="11"/>
        <v>-</v>
      </c>
    </row>
    <row r="374" spans="1:62" x14ac:dyDescent="0.25">
      <c r="A374" t="s">
        <v>56</v>
      </c>
      <c r="B374" t="s">
        <v>171</v>
      </c>
      <c r="C374" s="17">
        <v>144205</v>
      </c>
      <c r="D374">
        <v>4</v>
      </c>
      <c r="E374">
        <v>20216</v>
      </c>
      <c r="F374" s="23">
        <v>43994</v>
      </c>
      <c r="G374" s="23">
        <v>45219</v>
      </c>
      <c r="H374">
        <v>10</v>
      </c>
      <c r="I374">
        <v>1</v>
      </c>
      <c r="J374">
        <v>8</v>
      </c>
      <c r="K374">
        <v>30</v>
      </c>
      <c r="L374">
        <v>2</v>
      </c>
      <c r="M374" s="25">
        <v>19.320074000000002</v>
      </c>
      <c r="N374" s="25">
        <v>21.126100000000001</v>
      </c>
      <c r="O374" s="27">
        <v>5000000</v>
      </c>
      <c r="P374" s="27">
        <v>170511</v>
      </c>
      <c r="Q374" s="27">
        <v>4137852</v>
      </c>
      <c r="R374" s="27">
        <v>22201</v>
      </c>
      <c r="S374">
        <v>0</v>
      </c>
      <c r="T374">
        <v>0</v>
      </c>
      <c r="V374" s="27">
        <v>0</v>
      </c>
      <c r="W374" s="27">
        <v>0</v>
      </c>
      <c r="X374" s="27">
        <v>0</v>
      </c>
      <c r="AA374" s="23">
        <v>44284</v>
      </c>
      <c r="AB374">
        <v>1</v>
      </c>
      <c r="AC374" t="s">
        <v>57</v>
      </c>
      <c r="AD374">
        <v>1</v>
      </c>
      <c r="AE374">
        <v>30</v>
      </c>
      <c r="AF374" s="27">
        <v>2115</v>
      </c>
      <c r="AM374">
        <v>1</v>
      </c>
      <c r="AN374">
        <v>1</v>
      </c>
      <c r="AQ374" s="27">
        <v>1370000</v>
      </c>
      <c r="AR374" t="s">
        <v>58</v>
      </c>
      <c r="AS374">
        <v>0</v>
      </c>
      <c r="AT374">
        <v>0</v>
      </c>
      <c r="AW374">
        <v>5</v>
      </c>
      <c r="BB374">
        <v>1</v>
      </c>
      <c r="BC374">
        <v>7</v>
      </c>
      <c r="BD374">
        <v>2</v>
      </c>
      <c r="BE374" s="3">
        <v>44286</v>
      </c>
      <c r="BF374" s="16" t="str">
        <f>VLOOKUP(C374,'Cta Contable'!A:E,5,FALSE)</f>
        <v>A</v>
      </c>
      <c r="BG374" s="16" t="str">
        <f>VLOOKUP(C374,'Cta Contable'!A:D,4,FALSE)</f>
        <v>Consumo</v>
      </c>
      <c r="BH374" t="str">
        <f>VLOOKUP(Q374,Lista!A:B,2,TRUE)</f>
        <v>2.500.001 - 5.000.000</v>
      </c>
      <c r="BI374" s="16" t="str">
        <f t="shared" si="12"/>
        <v>Al día</v>
      </c>
      <c r="BJ374" t="str">
        <f t="shared" si="11"/>
        <v>-</v>
      </c>
    </row>
    <row r="375" spans="1:62" x14ac:dyDescent="0.25">
      <c r="A375" t="s">
        <v>56</v>
      </c>
      <c r="B375" t="s">
        <v>171</v>
      </c>
      <c r="C375" s="17">
        <v>144205</v>
      </c>
      <c r="D375">
        <v>4</v>
      </c>
      <c r="E375">
        <v>19572</v>
      </c>
      <c r="F375" s="23">
        <v>44013</v>
      </c>
      <c r="G375" s="23">
        <v>44666</v>
      </c>
      <c r="H375">
        <v>0</v>
      </c>
      <c r="I375">
        <v>1</v>
      </c>
      <c r="J375">
        <v>8</v>
      </c>
      <c r="K375">
        <v>30</v>
      </c>
      <c r="L375">
        <v>2</v>
      </c>
      <c r="M375" s="25">
        <v>20.88</v>
      </c>
      <c r="N375" s="25">
        <v>22.998778999999999</v>
      </c>
      <c r="O375" s="27">
        <v>17926752</v>
      </c>
      <c r="P375" s="27">
        <v>1026419</v>
      </c>
      <c r="Q375" s="27">
        <v>11848812</v>
      </c>
      <c r="R375" s="27">
        <v>103080</v>
      </c>
      <c r="S375">
        <v>0</v>
      </c>
      <c r="T375">
        <v>0</v>
      </c>
      <c r="V375" s="27">
        <v>0</v>
      </c>
      <c r="W375" s="27">
        <v>0</v>
      </c>
      <c r="X375" s="27">
        <v>0</v>
      </c>
      <c r="AA375" s="23">
        <v>44270</v>
      </c>
      <c r="AB375">
        <v>1</v>
      </c>
      <c r="AC375" t="s">
        <v>57</v>
      </c>
      <c r="AD375">
        <v>1</v>
      </c>
      <c r="AE375">
        <v>30</v>
      </c>
      <c r="AF375" s="27">
        <v>0</v>
      </c>
      <c r="AM375">
        <v>1</v>
      </c>
      <c r="AN375">
        <v>1</v>
      </c>
      <c r="AQ375" s="27">
        <v>1407000</v>
      </c>
      <c r="AR375" t="s">
        <v>58</v>
      </c>
      <c r="AS375">
        <v>0</v>
      </c>
      <c r="AT375">
        <v>0</v>
      </c>
      <c r="AW375">
        <v>1</v>
      </c>
      <c r="AX375">
        <v>2</v>
      </c>
      <c r="AY375">
        <v>44013</v>
      </c>
      <c r="AZ375" t="s">
        <v>59</v>
      </c>
      <c r="BB375">
        <v>1</v>
      </c>
      <c r="BC375">
        <v>7</v>
      </c>
      <c r="BD375">
        <v>2</v>
      </c>
      <c r="BE375" s="3">
        <v>44286</v>
      </c>
      <c r="BF375" s="16" t="str">
        <f>VLOOKUP(C375,'Cta Contable'!A:E,5,FALSE)</f>
        <v>A</v>
      </c>
      <c r="BG375" s="16" t="str">
        <f>VLOOKUP(C375,'Cta Contable'!A:D,4,FALSE)</f>
        <v>Consumo</v>
      </c>
      <c r="BH375" t="str">
        <f>VLOOKUP(Q375,Lista!A:B,2,TRUE)</f>
        <v>10.000.001 - 15.000.000</v>
      </c>
      <c r="BI375" s="16" t="str">
        <f t="shared" si="12"/>
        <v>Al día</v>
      </c>
      <c r="BJ375" t="str">
        <f t="shared" si="11"/>
        <v>-</v>
      </c>
    </row>
    <row r="376" spans="1:62" x14ac:dyDescent="0.25">
      <c r="A376" t="s">
        <v>56</v>
      </c>
      <c r="B376" t="s">
        <v>171</v>
      </c>
      <c r="C376" s="17">
        <v>144205</v>
      </c>
      <c r="D376">
        <v>4</v>
      </c>
      <c r="E376">
        <v>19145</v>
      </c>
      <c r="F376" s="23">
        <v>44013</v>
      </c>
      <c r="G376" s="23">
        <v>44331</v>
      </c>
      <c r="H376">
        <v>15</v>
      </c>
      <c r="I376">
        <v>1</v>
      </c>
      <c r="J376">
        <v>7</v>
      </c>
      <c r="K376">
        <v>30</v>
      </c>
      <c r="L376">
        <v>2</v>
      </c>
      <c r="M376" s="25">
        <v>21.01</v>
      </c>
      <c r="N376" s="25">
        <v>23.156034999999999</v>
      </c>
      <c r="O376" s="27">
        <v>1311334</v>
      </c>
      <c r="P376" s="27">
        <v>144090</v>
      </c>
      <c r="Q376" s="27">
        <v>281091</v>
      </c>
      <c r="R376" s="27">
        <v>2463</v>
      </c>
      <c r="S376">
        <v>0</v>
      </c>
      <c r="T376">
        <v>0</v>
      </c>
      <c r="V376" s="27">
        <v>0</v>
      </c>
      <c r="W376" s="27">
        <v>0</v>
      </c>
      <c r="X376" s="27">
        <v>0</v>
      </c>
      <c r="AA376" s="23">
        <v>44282</v>
      </c>
      <c r="AB376">
        <v>1</v>
      </c>
      <c r="AC376" t="s">
        <v>57</v>
      </c>
      <c r="AD376">
        <v>1</v>
      </c>
      <c r="AE376">
        <v>30</v>
      </c>
      <c r="AF376" s="27">
        <v>306</v>
      </c>
      <c r="AM376">
        <v>1</v>
      </c>
      <c r="AN376">
        <v>1</v>
      </c>
      <c r="AQ376" s="27">
        <v>357000</v>
      </c>
      <c r="AR376" t="s">
        <v>58</v>
      </c>
      <c r="AS376">
        <v>0</v>
      </c>
      <c r="AT376">
        <v>0</v>
      </c>
      <c r="AW376">
        <v>1</v>
      </c>
      <c r="AX376">
        <v>2</v>
      </c>
      <c r="AY376">
        <v>44013</v>
      </c>
      <c r="AZ376" t="s">
        <v>59</v>
      </c>
      <c r="BB376">
        <v>1</v>
      </c>
      <c r="BC376">
        <v>7</v>
      </c>
      <c r="BD376">
        <v>2</v>
      </c>
      <c r="BE376" s="3">
        <v>44286</v>
      </c>
      <c r="BF376" s="16" t="str">
        <f>VLOOKUP(C376,'Cta Contable'!A:E,5,FALSE)</f>
        <v>A</v>
      </c>
      <c r="BG376" s="16" t="str">
        <f>VLOOKUP(C376,'Cta Contable'!A:D,4,FALSE)</f>
        <v>Consumo</v>
      </c>
      <c r="BH376" t="str">
        <f>VLOOKUP(Q376,Lista!A:B,2,TRUE)</f>
        <v>1- 2.500.000</v>
      </c>
      <c r="BI376" s="16" t="str">
        <f t="shared" si="12"/>
        <v>Al día</v>
      </c>
      <c r="BJ376" t="str">
        <f t="shared" si="11"/>
        <v>-</v>
      </c>
    </row>
    <row r="377" spans="1:62" x14ac:dyDescent="0.25">
      <c r="A377" t="s">
        <v>56</v>
      </c>
      <c r="B377" t="s">
        <v>171</v>
      </c>
      <c r="C377" s="17">
        <v>144205</v>
      </c>
      <c r="D377">
        <v>4</v>
      </c>
      <c r="E377">
        <v>21331</v>
      </c>
      <c r="F377" s="23">
        <v>44245</v>
      </c>
      <c r="G377" s="23">
        <v>45716</v>
      </c>
      <c r="H377">
        <v>0</v>
      </c>
      <c r="I377">
        <v>1</v>
      </c>
      <c r="J377">
        <v>1</v>
      </c>
      <c r="K377">
        <v>30</v>
      </c>
      <c r="L377">
        <v>2</v>
      </c>
      <c r="M377" s="25">
        <v>11.420004</v>
      </c>
      <c r="N377" s="25">
        <v>12.03712</v>
      </c>
      <c r="O377" s="27">
        <v>6600000</v>
      </c>
      <c r="P377" s="27">
        <v>171930</v>
      </c>
      <c r="Q377" s="27">
        <v>6490820</v>
      </c>
      <c r="R377" s="27">
        <v>0</v>
      </c>
      <c r="S377">
        <v>0</v>
      </c>
      <c r="T377">
        <v>0</v>
      </c>
      <c r="V377" s="27">
        <v>0</v>
      </c>
      <c r="W377" s="27">
        <v>0</v>
      </c>
      <c r="X377" s="27">
        <v>0</v>
      </c>
      <c r="AA377" s="23">
        <v>44286</v>
      </c>
      <c r="AB377">
        <v>1</v>
      </c>
      <c r="AC377" t="s">
        <v>57</v>
      </c>
      <c r="AD377">
        <v>1</v>
      </c>
      <c r="AE377">
        <v>30</v>
      </c>
      <c r="AF377" s="27">
        <v>0</v>
      </c>
      <c r="AM377">
        <v>1</v>
      </c>
      <c r="AN377">
        <v>1</v>
      </c>
      <c r="AQ377" s="27">
        <v>3466782</v>
      </c>
      <c r="AR377" t="s">
        <v>58</v>
      </c>
      <c r="AS377">
        <v>0</v>
      </c>
      <c r="AT377">
        <v>0</v>
      </c>
      <c r="AW377">
        <v>5</v>
      </c>
      <c r="BB377">
        <v>1</v>
      </c>
      <c r="BC377">
        <v>7</v>
      </c>
      <c r="BD377">
        <v>2</v>
      </c>
      <c r="BE377" s="3">
        <v>44286</v>
      </c>
      <c r="BF377" s="16" t="str">
        <f>VLOOKUP(C377,'Cta Contable'!A:E,5,FALSE)</f>
        <v>A</v>
      </c>
      <c r="BG377" s="16" t="str">
        <f>VLOOKUP(C377,'Cta Contable'!A:D,4,FALSE)</f>
        <v>Consumo</v>
      </c>
      <c r="BH377" t="str">
        <f>VLOOKUP(Q377,Lista!A:B,2,TRUE)</f>
        <v>5.000.001 - 10.000.000</v>
      </c>
      <c r="BI377" s="16" t="str">
        <f t="shared" si="12"/>
        <v>Al día</v>
      </c>
      <c r="BJ377" t="str">
        <f t="shared" si="11"/>
        <v>-</v>
      </c>
    </row>
    <row r="378" spans="1:62" x14ac:dyDescent="0.25">
      <c r="A378" t="s">
        <v>56</v>
      </c>
      <c r="B378" t="s">
        <v>171</v>
      </c>
      <c r="C378" s="17">
        <v>144205</v>
      </c>
      <c r="D378">
        <v>4</v>
      </c>
      <c r="E378">
        <v>550003139</v>
      </c>
      <c r="F378" s="23">
        <v>44175</v>
      </c>
      <c r="G378" s="23">
        <v>45295</v>
      </c>
      <c r="H378">
        <v>0</v>
      </c>
      <c r="I378">
        <v>1</v>
      </c>
      <c r="J378">
        <v>3</v>
      </c>
      <c r="K378">
        <v>30</v>
      </c>
      <c r="L378">
        <v>2</v>
      </c>
      <c r="M378" s="25">
        <v>23.432207999999999</v>
      </c>
      <c r="N378" s="25">
        <v>26.12</v>
      </c>
      <c r="O378" s="27">
        <v>7000000</v>
      </c>
      <c r="P378" s="27">
        <v>272722</v>
      </c>
      <c r="Q378" s="27">
        <v>6445842</v>
      </c>
      <c r="R378" s="27">
        <v>104900</v>
      </c>
      <c r="S378">
        <v>0</v>
      </c>
      <c r="T378">
        <v>0</v>
      </c>
      <c r="V378" s="27">
        <v>0</v>
      </c>
      <c r="W378" s="27">
        <v>0</v>
      </c>
      <c r="X378" s="27">
        <v>0</v>
      </c>
      <c r="AA378" s="23">
        <v>44260</v>
      </c>
      <c r="AB378">
        <v>1</v>
      </c>
      <c r="AC378" t="s">
        <v>57</v>
      </c>
      <c r="AD378">
        <v>1</v>
      </c>
      <c r="AE378">
        <v>30</v>
      </c>
      <c r="AF378" s="27">
        <v>0</v>
      </c>
      <c r="AM378">
        <v>1</v>
      </c>
      <c r="AN378">
        <v>1</v>
      </c>
      <c r="AQ378" s="27">
        <v>3442759</v>
      </c>
      <c r="AR378" t="s">
        <v>58</v>
      </c>
      <c r="AS378">
        <v>0</v>
      </c>
      <c r="AT378">
        <v>0</v>
      </c>
      <c r="AW378">
        <v>5</v>
      </c>
      <c r="BB378">
        <v>2</v>
      </c>
      <c r="BC378">
        <v>7</v>
      </c>
      <c r="BD378">
        <v>2</v>
      </c>
      <c r="BE378" s="3">
        <v>44286</v>
      </c>
      <c r="BF378" s="16" t="str">
        <f>VLOOKUP(C378,'Cta Contable'!A:E,5,FALSE)</f>
        <v>A</v>
      </c>
      <c r="BG378" s="16" t="str">
        <f>VLOOKUP(C378,'Cta Contable'!A:D,4,FALSE)</f>
        <v>Consumo</v>
      </c>
      <c r="BH378" t="str">
        <f>VLOOKUP(Q378,Lista!A:B,2,TRUE)</f>
        <v>5.000.001 - 10.000.000</v>
      </c>
      <c r="BI378" s="16" t="str">
        <f t="shared" si="12"/>
        <v>Al día</v>
      </c>
      <c r="BJ378" t="str">
        <f t="shared" si="11"/>
        <v>-</v>
      </c>
    </row>
    <row r="379" spans="1:62" x14ac:dyDescent="0.25">
      <c r="A379" t="s">
        <v>56</v>
      </c>
      <c r="B379" t="s">
        <v>171</v>
      </c>
      <c r="C379" s="17">
        <v>144205</v>
      </c>
      <c r="D379">
        <v>4</v>
      </c>
      <c r="E379">
        <v>20269</v>
      </c>
      <c r="F379" s="23">
        <v>44008</v>
      </c>
      <c r="G379" s="23">
        <v>45245</v>
      </c>
      <c r="H379">
        <v>0</v>
      </c>
      <c r="I379">
        <v>1</v>
      </c>
      <c r="J379">
        <v>8</v>
      </c>
      <c r="K379">
        <v>30</v>
      </c>
      <c r="L379">
        <v>2</v>
      </c>
      <c r="M379" s="25">
        <v>19.320074000000002</v>
      </c>
      <c r="N379" s="25">
        <v>21.126100000000001</v>
      </c>
      <c r="O379" s="27">
        <v>5000000</v>
      </c>
      <c r="P379" s="27">
        <v>170511</v>
      </c>
      <c r="Q379" s="27">
        <v>4236509</v>
      </c>
      <c r="R379" s="27">
        <v>34110</v>
      </c>
      <c r="S379">
        <v>0</v>
      </c>
      <c r="T379">
        <v>0</v>
      </c>
      <c r="V379" s="27">
        <v>0</v>
      </c>
      <c r="W379" s="27">
        <v>0</v>
      </c>
      <c r="X379" s="27">
        <v>0</v>
      </c>
      <c r="AA379" s="23">
        <v>44270</v>
      </c>
      <c r="AB379">
        <v>1</v>
      </c>
      <c r="AC379" t="s">
        <v>57</v>
      </c>
      <c r="AD379">
        <v>1</v>
      </c>
      <c r="AE379">
        <v>30</v>
      </c>
      <c r="AF379" s="27">
        <v>0</v>
      </c>
      <c r="AM379">
        <v>1</v>
      </c>
      <c r="AN379">
        <v>1</v>
      </c>
      <c r="AQ379" s="27">
        <v>459611</v>
      </c>
      <c r="AR379" t="s">
        <v>58</v>
      </c>
      <c r="AS379">
        <v>0</v>
      </c>
      <c r="AT379">
        <v>0</v>
      </c>
      <c r="AW379">
        <v>5</v>
      </c>
      <c r="BB379">
        <v>1</v>
      </c>
      <c r="BC379">
        <v>7</v>
      </c>
      <c r="BD379">
        <v>2</v>
      </c>
      <c r="BE379" s="3">
        <v>44286</v>
      </c>
      <c r="BF379" s="16" t="str">
        <f>VLOOKUP(C379,'Cta Contable'!A:E,5,FALSE)</f>
        <v>A</v>
      </c>
      <c r="BG379" s="16" t="str">
        <f>VLOOKUP(C379,'Cta Contable'!A:D,4,FALSE)</f>
        <v>Consumo</v>
      </c>
      <c r="BH379" t="str">
        <f>VLOOKUP(Q379,Lista!A:B,2,TRUE)</f>
        <v>2.500.001 - 5.000.000</v>
      </c>
      <c r="BI379" s="16" t="str">
        <f t="shared" si="12"/>
        <v>Al día</v>
      </c>
      <c r="BJ379" t="str">
        <f t="shared" si="11"/>
        <v>-</v>
      </c>
    </row>
    <row r="380" spans="1:62" x14ac:dyDescent="0.25">
      <c r="A380" t="s">
        <v>56</v>
      </c>
      <c r="B380" t="s">
        <v>171</v>
      </c>
      <c r="C380" s="17">
        <v>144205</v>
      </c>
      <c r="D380">
        <v>4</v>
      </c>
      <c r="E380">
        <v>20804</v>
      </c>
      <c r="F380" s="23">
        <v>44131</v>
      </c>
      <c r="G380" s="23">
        <v>45592</v>
      </c>
      <c r="H380">
        <v>0</v>
      </c>
      <c r="I380">
        <v>1</v>
      </c>
      <c r="J380">
        <v>5</v>
      </c>
      <c r="K380">
        <v>30</v>
      </c>
      <c r="L380">
        <v>2</v>
      </c>
      <c r="M380" s="25">
        <v>17.420000000000002</v>
      </c>
      <c r="N380" s="25">
        <v>18.880393000000002</v>
      </c>
      <c r="O380" s="27">
        <v>15000000</v>
      </c>
      <c r="P380" s="27">
        <v>436092</v>
      </c>
      <c r="Q380" s="27">
        <v>13876071</v>
      </c>
      <c r="R380" s="27">
        <v>20142</v>
      </c>
      <c r="S380">
        <v>0</v>
      </c>
      <c r="T380">
        <v>0</v>
      </c>
      <c r="V380" s="27">
        <v>0</v>
      </c>
      <c r="W380" s="27">
        <v>0</v>
      </c>
      <c r="X380" s="27">
        <v>0</v>
      </c>
      <c r="AA380" s="23">
        <v>44282</v>
      </c>
      <c r="AB380">
        <v>1</v>
      </c>
      <c r="AC380" t="s">
        <v>57</v>
      </c>
      <c r="AD380">
        <v>1</v>
      </c>
      <c r="AE380">
        <v>30</v>
      </c>
      <c r="AF380" s="27">
        <v>0</v>
      </c>
      <c r="AM380">
        <v>1</v>
      </c>
      <c r="AN380">
        <v>1</v>
      </c>
      <c r="AQ380" s="27">
        <v>1505389</v>
      </c>
      <c r="AR380" t="s">
        <v>58</v>
      </c>
      <c r="AS380">
        <v>0</v>
      </c>
      <c r="AT380">
        <v>0</v>
      </c>
      <c r="AW380">
        <v>5</v>
      </c>
      <c r="BB380">
        <v>1</v>
      </c>
      <c r="BC380">
        <v>7</v>
      </c>
      <c r="BD380">
        <v>2</v>
      </c>
      <c r="BE380" s="3">
        <v>44286</v>
      </c>
      <c r="BF380" s="16" t="str">
        <f>VLOOKUP(C380,'Cta Contable'!A:E,5,FALSE)</f>
        <v>A</v>
      </c>
      <c r="BG380" s="16" t="str">
        <f>VLOOKUP(C380,'Cta Contable'!A:D,4,FALSE)</f>
        <v>Consumo</v>
      </c>
      <c r="BH380" t="str">
        <f>VLOOKUP(Q380,Lista!A:B,2,TRUE)</f>
        <v>10.000.001 - 15.000.000</v>
      </c>
      <c r="BI380" s="16" t="str">
        <f t="shared" si="12"/>
        <v>Al día</v>
      </c>
      <c r="BJ380" t="str">
        <f t="shared" si="11"/>
        <v>-</v>
      </c>
    </row>
    <row r="381" spans="1:62" x14ac:dyDescent="0.25">
      <c r="A381" t="s">
        <v>56</v>
      </c>
      <c r="B381" t="s">
        <v>171</v>
      </c>
      <c r="C381" s="17">
        <v>144205</v>
      </c>
      <c r="D381">
        <v>4</v>
      </c>
      <c r="E381">
        <v>19700</v>
      </c>
      <c r="F381" s="23">
        <v>44013</v>
      </c>
      <c r="G381" s="23">
        <v>45214</v>
      </c>
      <c r="H381">
        <v>15</v>
      </c>
      <c r="I381">
        <v>1</v>
      </c>
      <c r="J381">
        <v>7</v>
      </c>
      <c r="K381">
        <v>30</v>
      </c>
      <c r="L381">
        <v>2</v>
      </c>
      <c r="M381" s="25">
        <v>20.95</v>
      </c>
      <c r="N381" s="25">
        <v>23.083431999999998</v>
      </c>
      <c r="O381" s="27">
        <v>19294388</v>
      </c>
      <c r="P381" s="27">
        <v>686263</v>
      </c>
      <c r="Q381" s="27">
        <v>16716585</v>
      </c>
      <c r="R381" s="27">
        <v>411026</v>
      </c>
      <c r="S381">
        <v>0</v>
      </c>
      <c r="T381">
        <v>0</v>
      </c>
      <c r="V381" s="27">
        <v>0</v>
      </c>
      <c r="W381" s="27">
        <v>0</v>
      </c>
      <c r="X381" s="27">
        <v>0</v>
      </c>
      <c r="AA381" s="23">
        <v>44282</v>
      </c>
      <c r="AB381">
        <v>1</v>
      </c>
      <c r="AC381" t="s">
        <v>57</v>
      </c>
      <c r="AD381">
        <v>1</v>
      </c>
      <c r="AE381">
        <v>30</v>
      </c>
      <c r="AF381" s="27">
        <v>394429</v>
      </c>
      <c r="AM381">
        <v>1</v>
      </c>
      <c r="AN381">
        <v>1</v>
      </c>
      <c r="AQ381" s="27">
        <v>1526000</v>
      </c>
      <c r="AR381" t="s">
        <v>58</v>
      </c>
      <c r="AS381">
        <v>0</v>
      </c>
      <c r="AT381">
        <v>0</v>
      </c>
      <c r="AW381">
        <v>1</v>
      </c>
      <c r="AX381">
        <v>2</v>
      </c>
      <c r="AY381">
        <v>44013</v>
      </c>
      <c r="AZ381" t="s">
        <v>59</v>
      </c>
      <c r="BB381">
        <v>1</v>
      </c>
      <c r="BC381">
        <v>7</v>
      </c>
      <c r="BD381">
        <v>2</v>
      </c>
      <c r="BE381" s="3">
        <v>44286</v>
      </c>
      <c r="BF381" s="16" t="str">
        <f>VLOOKUP(C381,'Cta Contable'!A:E,5,FALSE)</f>
        <v>A</v>
      </c>
      <c r="BG381" s="16" t="str">
        <f>VLOOKUP(C381,'Cta Contable'!A:D,4,FALSE)</f>
        <v>Consumo</v>
      </c>
      <c r="BH381" t="str">
        <f>VLOOKUP(Q381,Lista!A:B,2,TRUE)</f>
        <v>15.000.001 - 20.000.000</v>
      </c>
      <c r="BI381" s="16" t="str">
        <f t="shared" si="12"/>
        <v>Al día</v>
      </c>
      <c r="BJ381" t="str">
        <f t="shared" si="11"/>
        <v>-</v>
      </c>
    </row>
    <row r="382" spans="1:62" x14ac:dyDescent="0.25">
      <c r="A382" t="s">
        <v>56</v>
      </c>
      <c r="B382" t="s">
        <v>171</v>
      </c>
      <c r="C382" s="17">
        <v>144205</v>
      </c>
      <c r="D382">
        <v>4</v>
      </c>
      <c r="E382">
        <v>18315</v>
      </c>
      <c r="F382" s="23">
        <v>44013</v>
      </c>
      <c r="G382" s="23">
        <v>45112</v>
      </c>
      <c r="H382">
        <v>0</v>
      </c>
      <c r="I382">
        <v>1</v>
      </c>
      <c r="J382">
        <v>8</v>
      </c>
      <c r="K382">
        <v>30</v>
      </c>
      <c r="L382">
        <v>2</v>
      </c>
      <c r="M382" s="25">
        <v>17.43</v>
      </c>
      <c r="N382" s="25">
        <v>18.892112000000001</v>
      </c>
      <c r="O382" s="27">
        <v>23730136</v>
      </c>
      <c r="P382" s="27">
        <v>851131</v>
      </c>
      <c r="Q382" s="27">
        <v>19122466</v>
      </c>
      <c r="R382" s="27">
        <v>240708</v>
      </c>
      <c r="S382">
        <v>0</v>
      </c>
      <c r="T382">
        <v>0</v>
      </c>
      <c r="V382" s="27">
        <v>0</v>
      </c>
      <c r="W382" s="27">
        <v>0</v>
      </c>
      <c r="X382" s="27">
        <v>0</v>
      </c>
      <c r="AA382" s="23">
        <v>44259</v>
      </c>
      <c r="AB382">
        <v>1</v>
      </c>
      <c r="AC382" t="s">
        <v>57</v>
      </c>
      <c r="AD382">
        <v>1</v>
      </c>
      <c r="AE382">
        <v>30</v>
      </c>
      <c r="AF382" s="27">
        <v>0</v>
      </c>
      <c r="AM382">
        <v>1</v>
      </c>
      <c r="AN382">
        <v>1</v>
      </c>
      <c r="AQ382" s="27">
        <v>1324400</v>
      </c>
      <c r="AR382" t="s">
        <v>58</v>
      </c>
      <c r="AS382">
        <v>0</v>
      </c>
      <c r="AT382">
        <v>0</v>
      </c>
      <c r="AW382">
        <v>1</v>
      </c>
      <c r="AX382">
        <v>2</v>
      </c>
      <c r="AY382">
        <v>44013</v>
      </c>
      <c r="AZ382" t="s">
        <v>59</v>
      </c>
      <c r="BB382">
        <v>1</v>
      </c>
      <c r="BC382">
        <v>7</v>
      </c>
      <c r="BD382">
        <v>2</v>
      </c>
      <c r="BE382" s="3">
        <v>44286</v>
      </c>
      <c r="BF382" s="16" t="str">
        <f>VLOOKUP(C382,'Cta Contable'!A:E,5,FALSE)</f>
        <v>A</v>
      </c>
      <c r="BG382" s="16" t="str">
        <f>VLOOKUP(C382,'Cta Contable'!A:D,4,FALSE)</f>
        <v>Consumo</v>
      </c>
      <c r="BH382" t="str">
        <f>VLOOKUP(Q382,Lista!A:B,2,TRUE)</f>
        <v>15.000.001 - 20.000.000</v>
      </c>
      <c r="BI382" s="16" t="str">
        <f t="shared" si="12"/>
        <v>Al día</v>
      </c>
      <c r="BJ382" t="str">
        <f t="shared" si="11"/>
        <v>-</v>
      </c>
    </row>
    <row r="383" spans="1:62" x14ac:dyDescent="0.25">
      <c r="A383" t="s">
        <v>56</v>
      </c>
      <c r="B383" t="s">
        <v>171</v>
      </c>
      <c r="C383" s="17">
        <v>144205</v>
      </c>
      <c r="D383">
        <v>4</v>
      </c>
      <c r="E383">
        <v>20413</v>
      </c>
      <c r="F383" s="23">
        <v>44043</v>
      </c>
      <c r="G383" s="23">
        <v>44484</v>
      </c>
      <c r="H383">
        <v>15</v>
      </c>
      <c r="I383">
        <v>1</v>
      </c>
      <c r="J383">
        <v>6</v>
      </c>
      <c r="K383">
        <v>30</v>
      </c>
      <c r="L383">
        <v>2</v>
      </c>
      <c r="M383" s="25">
        <v>23.42</v>
      </c>
      <c r="N383" s="25">
        <v>26.104899</v>
      </c>
      <c r="O383" s="27">
        <v>1200000</v>
      </c>
      <c r="P383" s="27">
        <v>98785</v>
      </c>
      <c r="Q383" s="27">
        <v>725165</v>
      </c>
      <c r="R383" s="27">
        <v>18960</v>
      </c>
      <c r="S383">
        <v>0</v>
      </c>
      <c r="T383">
        <v>0</v>
      </c>
      <c r="V383" s="27">
        <v>0</v>
      </c>
      <c r="W383" s="27">
        <v>0</v>
      </c>
      <c r="X383" s="27">
        <v>0</v>
      </c>
      <c r="AA383" s="23">
        <v>44286</v>
      </c>
      <c r="AB383">
        <v>1</v>
      </c>
      <c r="AC383" t="s">
        <v>57</v>
      </c>
      <c r="AD383">
        <v>1</v>
      </c>
      <c r="AE383">
        <v>30</v>
      </c>
      <c r="AF383" s="27">
        <v>84640</v>
      </c>
      <c r="AM383">
        <v>1</v>
      </c>
      <c r="AN383">
        <v>1</v>
      </c>
      <c r="AQ383" s="27">
        <v>243000</v>
      </c>
      <c r="AR383" t="s">
        <v>58</v>
      </c>
      <c r="AS383">
        <v>0</v>
      </c>
      <c r="AT383">
        <v>0</v>
      </c>
      <c r="AW383">
        <v>5</v>
      </c>
      <c r="BB383">
        <v>1</v>
      </c>
      <c r="BC383">
        <v>7</v>
      </c>
      <c r="BD383">
        <v>2</v>
      </c>
      <c r="BE383" s="3">
        <v>44286</v>
      </c>
      <c r="BF383" s="16" t="str">
        <f>VLOOKUP(C383,'Cta Contable'!A:E,5,FALSE)</f>
        <v>A</v>
      </c>
      <c r="BG383" s="16" t="str">
        <f>VLOOKUP(C383,'Cta Contable'!A:D,4,FALSE)</f>
        <v>Consumo</v>
      </c>
      <c r="BH383" t="str">
        <f>VLOOKUP(Q383,Lista!A:B,2,TRUE)</f>
        <v>1- 2.500.000</v>
      </c>
      <c r="BI383" s="16" t="str">
        <f t="shared" si="12"/>
        <v>Al día</v>
      </c>
      <c r="BJ383" t="str">
        <f t="shared" si="11"/>
        <v>-</v>
      </c>
    </row>
    <row r="384" spans="1:62" x14ac:dyDescent="0.25">
      <c r="A384" t="s">
        <v>56</v>
      </c>
      <c r="B384" t="s">
        <v>171</v>
      </c>
      <c r="C384" s="17">
        <v>144205</v>
      </c>
      <c r="D384">
        <v>4</v>
      </c>
      <c r="E384">
        <v>18972</v>
      </c>
      <c r="F384" s="23">
        <v>44013</v>
      </c>
      <c r="G384" s="23">
        <v>45061</v>
      </c>
      <c r="H384">
        <v>15</v>
      </c>
      <c r="I384">
        <v>1</v>
      </c>
      <c r="J384">
        <v>7</v>
      </c>
      <c r="K384">
        <v>30</v>
      </c>
      <c r="L384">
        <v>2</v>
      </c>
      <c r="M384" s="25">
        <v>17.420000000000002</v>
      </c>
      <c r="N384" s="25">
        <v>18.880393000000002</v>
      </c>
      <c r="O384" s="27">
        <v>8841696</v>
      </c>
      <c r="P384" s="27">
        <v>331329</v>
      </c>
      <c r="Q384" s="27">
        <v>7357459</v>
      </c>
      <c r="R384" s="27">
        <v>160448</v>
      </c>
      <c r="S384">
        <v>0</v>
      </c>
      <c r="T384">
        <v>0</v>
      </c>
      <c r="V384" s="27">
        <v>0</v>
      </c>
      <c r="W384" s="27">
        <v>0</v>
      </c>
      <c r="X384" s="27">
        <v>0</v>
      </c>
      <c r="AA384" s="23">
        <v>44259</v>
      </c>
      <c r="AB384">
        <v>1</v>
      </c>
      <c r="AC384" t="s">
        <v>57</v>
      </c>
      <c r="AD384">
        <v>1</v>
      </c>
      <c r="AE384">
        <v>30</v>
      </c>
      <c r="AF384" s="27">
        <v>224529</v>
      </c>
      <c r="AM384">
        <v>1</v>
      </c>
      <c r="AN384">
        <v>1</v>
      </c>
      <c r="AQ384" s="27">
        <v>1491000</v>
      </c>
      <c r="AR384" t="s">
        <v>58</v>
      </c>
      <c r="AS384">
        <v>0</v>
      </c>
      <c r="AT384">
        <v>0</v>
      </c>
      <c r="AW384">
        <v>1</v>
      </c>
      <c r="AX384">
        <v>2</v>
      </c>
      <c r="AY384">
        <v>44013</v>
      </c>
      <c r="AZ384" t="s">
        <v>59</v>
      </c>
      <c r="BB384">
        <v>1</v>
      </c>
      <c r="BC384">
        <v>7</v>
      </c>
      <c r="BD384">
        <v>2</v>
      </c>
      <c r="BE384" s="3">
        <v>44286</v>
      </c>
      <c r="BF384" s="16" t="str">
        <f>VLOOKUP(C384,'Cta Contable'!A:E,5,FALSE)</f>
        <v>A</v>
      </c>
      <c r="BG384" s="16" t="str">
        <f>VLOOKUP(C384,'Cta Contable'!A:D,4,FALSE)</f>
        <v>Consumo</v>
      </c>
      <c r="BH384" t="str">
        <f>VLOOKUP(Q384,Lista!A:B,2,TRUE)</f>
        <v>5.000.001 - 10.000.000</v>
      </c>
      <c r="BI384" s="16" t="str">
        <f t="shared" si="12"/>
        <v>Al día</v>
      </c>
      <c r="BJ384" t="str">
        <f t="shared" si="11"/>
        <v>-</v>
      </c>
    </row>
    <row r="385" spans="1:62" x14ac:dyDescent="0.25">
      <c r="A385" t="s">
        <v>56</v>
      </c>
      <c r="B385" t="s">
        <v>171</v>
      </c>
      <c r="C385" s="17">
        <v>144205</v>
      </c>
      <c r="D385">
        <v>4</v>
      </c>
      <c r="E385">
        <v>18395</v>
      </c>
      <c r="F385" s="23">
        <v>43545</v>
      </c>
      <c r="G385" s="23">
        <v>44623</v>
      </c>
      <c r="H385">
        <v>0</v>
      </c>
      <c r="I385">
        <v>1</v>
      </c>
      <c r="J385">
        <v>24</v>
      </c>
      <c r="K385">
        <v>30</v>
      </c>
      <c r="L385">
        <v>2</v>
      </c>
      <c r="M385" s="25">
        <v>17.52</v>
      </c>
      <c r="N385" s="25">
        <v>18.997626</v>
      </c>
      <c r="O385" s="27">
        <v>12000000</v>
      </c>
      <c r="P385" s="27">
        <v>440329</v>
      </c>
      <c r="Q385" s="27">
        <v>4280472</v>
      </c>
      <c r="R385" s="27">
        <v>58324</v>
      </c>
      <c r="S385">
        <v>0</v>
      </c>
      <c r="T385">
        <v>0</v>
      </c>
      <c r="V385" s="27">
        <v>0</v>
      </c>
      <c r="W385" s="27">
        <v>0</v>
      </c>
      <c r="X385" s="27">
        <v>0</v>
      </c>
      <c r="AA385" s="23">
        <v>44257</v>
      </c>
      <c r="AB385">
        <v>1</v>
      </c>
      <c r="AC385" t="s">
        <v>57</v>
      </c>
      <c r="AD385">
        <v>1</v>
      </c>
      <c r="AE385">
        <v>30</v>
      </c>
      <c r="AF385" s="27">
        <v>0</v>
      </c>
      <c r="AM385">
        <v>1</v>
      </c>
      <c r="AN385">
        <v>1</v>
      </c>
      <c r="AQ385" s="27">
        <v>1179000</v>
      </c>
      <c r="AR385" t="s">
        <v>58</v>
      </c>
      <c r="AS385">
        <v>0</v>
      </c>
      <c r="AT385">
        <v>0</v>
      </c>
      <c r="AW385">
        <v>5</v>
      </c>
      <c r="BB385">
        <v>1</v>
      </c>
      <c r="BC385">
        <v>7</v>
      </c>
      <c r="BD385">
        <v>2</v>
      </c>
      <c r="BE385" s="3">
        <v>44286</v>
      </c>
      <c r="BF385" s="16" t="str">
        <f>VLOOKUP(C385,'Cta Contable'!A:E,5,FALSE)</f>
        <v>A</v>
      </c>
      <c r="BG385" s="16" t="str">
        <f>VLOOKUP(C385,'Cta Contable'!A:D,4,FALSE)</f>
        <v>Consumo</v>
      </c>
      <c r="BH385" t="str">
        <f>VLOOKUP(Q385,Lista!A:B,2,TRUE)</f>
        <v>2.500.001 - 5.000.000</v>
      </c>
      <c r="BI385" s="16" t="str">
        <f t="shared" si="12"/>
        <v>Al día</v>
      </c>
      <c r="BJ385" t="str">
        <f t="shared" si="11"/>
        <v>-</v>
      </c>
    </row>
    <row r="386" spans="1:62" x14ac:dyDescent="0.25">
      <c r="A386" t="s">
        <v>56</v>
      </c>
      <c r="B386" t="s">
        <v>171</v>
      </c>
      <c r="C386" s="17">
        <v>144205</v>
      </c>
      <c r="D386">
        <v>4</v>
      </c>
      <c r="E386">
        <v>21157</v>
      </c>
      <c r="F386" s="23">
        <v>44195</v>
      </c>
      <c r="G386" s="23">
        <v>46751</v>
      </c>
      <c r="H386">
        <v>0</v>
      </c>
      <c r="I386">
        <v>1</v>
      </c>
      <c r="J386">
        <v>2</v>
      </c>
      <c r="K386">
        <v>30</v>
      </c>
      <c r="L386">
        <v>2</v>
      </c>
      <c r="M386" s="25">
        <v>20.88</v>
      </c>
      <c r="N386" s="25">
        <v>22.998778999999999</v>
      </c>
      <c r="O386" s="27">
        <v>11790078</v>
      </c>
      <c r="P386" s="27">
        <v>268096</v>
      </c>
      <c r="Q386" s="27">
        <v>11613429</v>
      </c>
      <c r="R386" s="27">
        <v>0</v>
      </c>
      <c r="S386">
        <v>0</v>
      </c>
      <c r="T386">
        <v>0</v>
      </c>
      <c r="V386" s="27">
        <v>0</v>
      </c>
      <c r="W386" s="27">
        <v>0</v>
      </c>
      <c r="X386" s="27">
        <v>0</v>
      </c>
      <c r="AA386" s="23">
        <v>44286</v>
      </c>
      <c r="AB386">
        <v>1</v>
      </c>
      <c r="AC386" t="s">
        <v>57</v>
      </c>
      <c r="AD386">
        <v>1</v>
      </c>
      <c r="AE386">
        <v>30</v>
      </c>
      <c r="AF386" s="27">
        <v>0</v>
      </c>
      <c r="AM386">
        <v>1</v>
      </c>
      <c r="AN386">
        <v>1</v>
      </c>
      <c r="AQ386" s="27">
        <v>803000</v>
      </c>
      <c r="AR386" t="s">
        <v>58</v>
      </c>
      <c r="AS386">
        <v>0</v>
      </c>
      <c r="AT386">
        <v>0</v>
      </c>
      <c r="AW386">
        <v>5</v>
      </c>
      <c r="BB386">
        <v>1</v>
      </c>
      <c r="BC386">
        <v>7</v>
      </c>
      <c r="BD386">
        <v>1</v>
      </c>
      <c r="BE386" s="3">
        <v>44286</v>
      </c>
      <c r="BF386" s="16" t="str">
        <f>VLOOKUP(C386,'Cta Contable'!A:E,5,FALSE)</f>
        <v>A</v>
      </c>
      <c r="BG386" s="16" t="str">
        <f>VLOOKUP(C386,'Cta Contable'!A:D,4,FALSE)</f>
        <v>Consumo</v>
      </c>
      <c r="BH386" t="str">
        <f>VLOOKUP(Q386,Lista!A:B,2,TRUE)</f>
        <v>10.000.001 - 15.000.000</v>
      </c>
      <c r="BI386" s="16" t="str">
        <f t="shared" si="12"/>
        <v>Al día</v>
      </c>
      <c r="BJ386" t="str">
        <f t="shared" si="11"/>
        <v>-</v>
      </c>
    </row>
    <row r="387" spans="1:62" x14ac:dyDescent="0.25">
      <c r="A387" t="s">
        <v>56</v>
      </c>
      <c r="B387" t="s">
        <v>171</v>
      </c>
      <c r="C387" s="17">
        <v>144205</v>
      </c>
      <c r="D387">
        <v>4</v>
      </c>
      <c r="E387">
        <v>20724</v>
      </c>
      <c r="F387" s="23">
        <v>44119</v>
      </c>
      <c r="G387" s="23">
        <v>45214</v>
      </c>
      <c r="H387">
        <v>0</v>
      </c>
      <c r="I387">
        <v>1</v>
      </c>
      <c r="J387">
        <v>5</v>
      </c>
      <c r="K387">
        <v>30</v>
      </c>
      <c r="L387">
        <v>2</v>
      </c>
      <c r="M387" s="25">
        <v>21.02</v>
      </c>
      <c r="N387" s="25">
        <v>23.168139</v>
      </c>
      <c r="O387" s="27">
        <v>10196786</v>
      </c>
      <c r="P387" s="27">
        <v>384269</v>
      </c>
      <c r="Q387" s="27">
        <v>9131849</v>
      </c>
      <c r="R387" s="27">
        <v>79375</v>
      </c>
      <c r="S387">
        <v>0</v>
      </c>
      <c r="T387">
        <v>0</v>
      </c>
      <c r="V387" s="27">
        <v>0</v>
      </c>
      <c r="W387" s="27">
        <v>0</v>
      </c>
      <c r="X387" s="27">
        <v>0</v>
      </c>
      <c r="AA387" s="23">
        <v>44284</v>
      </c>
      <c r="AB387">
        <v>1</v>
      </c>
      <c r="AC387" t="s">
        <v>57</v>
      </c>
      <c r="AD387">
        <v>1</v>
      </c>
      <c r="AE387">
        <v>30</v>
      </c>
      <c r="AF387" s="27">
        <v>0</v>
      </c>
      <c r="AM387">
        <v>1</v>
      </c>
      <c r="AN387">
        <v>1</v>
      </c>
      <c r="AQ387" s="27">
        <v>2422791</v>
      </c>
      <c r="AR387" t="s">
        <v>58</v>
      </c>
      <c r="AS387">
        <v>0</v>
      </c>
      <c r="AT387">
        <v>0</v>
      </c>
      <c r="AW387">
        <v>5</v>
      </c>
      <c r="BB387">
        <v>1</v>
      </c>
      <c r="BC387">
        <v>7</v>
      </c>
      <c r="BD387">
        <v>1</v>
      </c>
      <c r="BE387" s="3">
        <v>44286</v>
      </c>
      <c r="BF387" s="16" t="str">
        <f>VLOOKUP(C387,'Cta Contable'!A:E,5,FALSE)</f>
        <v>A</v>
      </c>
      <c r="BG387" s="16" t="str">
        <f>VLOOKUP(C387,'Cta Contable'!A:D,4,FALSE)</f>
        <v>Consumo</v>
      </c>
      <c r="BH387" t="str">
        <f>VLOOKUP(Q387,Lista!A:B,2,TRUE)</f>
        <v>5.000.001 - 10.000.000</v>
      </c>
      <c r="BI387" s="16" t="str">
        <f t="shared" si="12"/>
        <v>Al día</v>
      </c>
      <c r="BJ387" t="str">
        <f t="shared" ref="BJ387:BJ450" si="13">IF(AND(AO387&lt;&gt;"",AP387&lt;&gt;"A"),"Reestructurado","-")</f>
        <v>-</v>
      </c>
    </row>
    <row r="388" spans="1:62" x14ac:dyDescent="0.25">
      <c r="A388" t="s">
        <v>56</v>
      </c>
      <c r="B388" t="s">
        <v>171</v>
      </c>
      <c r="C388" s="17">
        <v>144205</v>
      </c>
      <c r="D388">
        <v>4</v>
      </c>
      <c r="E388">
        <v>550003159</v>
      </c>
      <c r="F388" s="23">
        <v>44215</v>
      </c>
      <c r="G388" s="23">
        <v>44961</v>
      </c>
      <c r="H388">
        <v>26</v>
      </c>
      <c r="I388">
        <v>1</v>
      </c>
      <c r="J388">
        <v>0</v>
      </c>
      <c r="K388">
        <v>30</v>
      </c>
      <c r="L388">
        <v>2</v>
      </c>
      <c r="M388" s="25">
        <v>23.02</v>
      </c>
      <c r="N388" s="25">
        <v>25.611024</v>
      </c>
      <c r="O388" s="27">
        <v>5000000</v>
      </c>
      <c r="P388" s="27">
        <v>261916</v>
      </c>
      <c r="Q388" s="27">
        <v>4834963</v>
      </c>
      <c r="R388" s="27">
        <v>80373</v>
      </c>
      <c r="S388">
        <v>0</v>
      </c>
      <c r="T388">
        <v>0</v>
      </c>
      <c r="V388" s="27">
        <v>0</v>
      </c>
      <c r="W388" s="27">
        <v>0</v>
      </c>
      <c r="X388" s="27">
        <v>0</v>
      </c>
      <c r="AA388" s="23">
        <v>44278</v>
      </c>
      <c r="AB388">
        <v>1</v>
      </c>
      <c r="AC388" t="s">
        <v>57</v>
      </c>
      <c r="AD388">
        <v>1</v>
      </c>
      <c r="AE388">
        <v>30</v>
      </c>
      <c r="AF388" s="27">
        <v>966</v>
      </c>
      <c r="AM388">
        <v>1</v>
      </c>
      <c r="AN388">
        <v>1</v>
      </c>
      <c r="AQ388" s="27">
        <v>1282774</v>
      </c>
      <c r="AR388" t="s">
        <v>58</v>
      </c>
      <c r="AS388">
        <v>0</v>
      </c>
      <c r="AT388">
        <v>0</v>
      </c>
      <c r="AW388">
        <v>5</v>
      </c>
      <c r="BB388">
        <v>2</v>
      </c>
      <c r="BC388">
        <v>7</v>
      </c>
      <c r="BD388">
        <v>2</v>
      </c>
      <c r="BE388" s="3">
        <v>44286</v>
      </c>
      <c r="BF388" s="16" t="str">
        <f>VLOOKUP(C388,'Cta Contable'!A:E,5,FALSE)</f>
        <v>A</v>
      </c>
      <c r="BG388" s="16" t="str">
        <f>VLOOKUP(C388,'Cta Contable'!A:D,4,FALSE)</f>
        <v>Consumo</v>
      </c>
      <c r="BH388" t="str">
        <f>VLOOKUP(Q388,Lista!A:B,2,TRUE)</f>
        <v>2.500.001 - 5.000.000</v>
      </c>
      <c r="BI388" s="16" t="str">
        <f t="shared" ref="BI388:BI451" si="14">IF(BF388&lt;&gt;"A","Mora","Al día")</f>
        <v>Al día</v>
      </c>
      <c r="BJ388" t="str">
        <f t="shared" si="13"/>
        <v>-</v>
      </c>
    </row>
    <row r="389" spans="1:62" x14ac:dyDescent="0.25">
      <c r="A389" t="s">
        <v>56</v>
      </c>
      <c r="B389" t="s">
        <v>171</v>
      </c>
      <c r="C389" s="17">
        <v>144205</v>
      </c>
      <c r="D389">
        <v>4</v>
      </c>
      <c r="E389">
        <v>20388</v>
      </c>
      <c r="F389" s="23">
        <v>44042</v>
      </c>
      <c r="G389" s="23">
        <v>45275</v>
      </c>
      <c r="H389">
        <v>0</v>
      </c>
      <c r="I389">
        <v>1</v>
      </c>
      <c r="J389">
        <v>7</v>
      </c>
      <c r="K389">
        <v>30</v>
      </c>
      <c r="L389">
        <v>2</v>
      </c>
      <c r="M389" s="25">
        <v>19.320074000000002</v>
      </c>
      <c r="N389" s="25">
        <v>21.126100000000001</v>
      </c>
      <c r="O389" s="27">
        <v>5000000</v>
      </c>
      <c r="P389" s="27">
        <v>170511</v>
      </c>
      <c r="Q389" s="27">
        <v>4308709</v>
      </c>
      <c r="R389" s="27">
        <v>57800</v>
      </c>
      <c r="S389">
        <v>0</v>
      </c>
      <c r="T389">
        <v>0</v>
      </c>
      <c r="V389" s="27">
        <v>0</v>
      </c>
      <c r="W389" s="27">
        <v>0</v>
      </c>
      <c r="X389" s="27">
        <v>0</v>
      </c>
      <c r="AA389" s="23">
        <v>44260</v>
      </c>
      <c r="AB389">
        <v>1</v>
      </c>
      <c r="AC389" t="s">
        <v>57</v>
      </c>
      <c r="AD389">
        <v>1</v>
      </c>
      <c r="AE389">
        <v>30</v>
      </c>
      <c r="AF389" s="27">
        <v>0</v>
      </c>
      <c r="AM389">
        <v>1</v>
      </c>
      <c r="AN389">
        <v>1</v>
      </c>
      <c r="AQ389" s="27">
        <v>1567000</v>
      </c>
      <c r="AR389" t="s">
        <v>58</v>
      </c>
      <c r="AS389">
        <v>0</v>
      </c>
      <c r="AT389">
        <v>0</v>
      </c>
      <c r="AW389">
        <v>5</v>
      </c>
      <c r="BB389">
        <v>1</v>
      </c>
      <c r="BC389">
        <v>7</v>
      </c>
      <c r="BD389">
        <v>2</v>
      </c>
      <c r="BE389" s="3">
        <v>44286</v>
      </c>
      <c r="BF389" s="16" t="str">
        <f>VLOOKUP(C389,'Cta Contable'!A:E,5,FALSE)</f>
        <v>A</v>
      </c>
      <c r="BG389" s="16" t="str">
        <f>VLOOKUP(C389,'Cta Contable'!A:D,4,FALSE)</f>
        <v>Consumo</v>
      </c>
      <c r="BH389" t="str">
        <f>VLOOKUP(Q389,Lista!A:B,2,TRUE)</f>
        <v>2.500.001 - 5.000.000</v>
      </c>
      <c r="BI389" s="16" t="str">
        <f t="shared" si="14"/>
        <v>Al día</v>
      </c>
      <c r="BJ389" t="str">
        <f t="shared" si="13"/>
        <v>-</v>
      </c>
    </row>
    <row r="390" spans="1:62" x14ac:dyDescent="0.25">
      <c r="A390" t="s">
        <v>56</v>
      </c>
      <c r="B390" t="s">
        <v>171</v>
      </c>
      <c r="C390" s="17">
        <v>144205</v>
      </c>
      <c r="D390">
        <v>4</v>
      </c>
      <c r="E390">
        <v>18209</v>
      </c>
      <c r="F390" s="23">
        <v>44013</v>
      </c>
      <c r="G390" s="23">
        <v>44505</v>
      </c>
      <c r="H390">
        <v>0</v>
      </c>
      <c r="I390">
        <v>1</v>
      </c>
      <c r="J390">
        <v>8</v>
      </c>
      <c r="K390">
        <v>30</v>
      </c>
      <c r="L390">
        <v>2</v>
      </c>
      <c r="M390" s="25">
        <v>21.03</v>
      </c>
      <c r="N390" s="25">
        <v>23.180243999999998</v>
      </c>
      <c r="O390" s="27">
        <v>4580916</v>
      </c>
      <c r="P390" s="27">
        <v>330806</v>
      </c>
      <c r="Q390" s="27">
        <v>2449376</v>
      </c>
      <c r="R390" s="27">
        <v>35539</v>
      </c>
      <c r="S390">
        <v>0</v>
      </c>
      <c r="T390">
        <v>0</v>
      </c>
      <c r="V390" s="27">
        <v>0</v>
      </c>
      <c r="W390" s="27">
        <v>0</v>
      </c>
      <c r="X390" s="27">
        <v>0</v>
      </c>
      <c r="AA390" s="23">
        <v>44265</v>
      </c>
      <c r="AB390">
        <v>1</v>
      </c>
      <c r="AC390" t="s">
        <v>57</v>
      </c>
      <c r="AD390">
        <v>1</v>
      </c>
      <c r="AE390">
        <v>30</v>
      </c>
      <c r="AF390" s="27">
        <v>0</v>
      </c>
      <c r="AM390">
        <v>1</v>
      </c>
      <c r="AN390">
        <v>1</v>
      </c>
      <c r="AQ390" s="27">
        <v>1711577</v>
      </c>
      <c r="AR390" t="s">
        <v>58</v>
      </c>
      <c r="AS390">
        <v>0</v>
      </c>
      <c r="AT390">
        <v>0</v>
      </c>
      <c r="AW390">
        <v>1</v>
      </c>
      <c r="AX390">
        <v>2</v>
      </c>
      <c r="AY390">
        <v>44013</v>
      </c>
      <c r="AZ390" t="s">
        <v>59</v>
      </c>
      <c r="BB390">
        <v>1</v>
      </c>
      <c r="BC390">
        <v>7</v>
      </c>
      <c r="BD390">
        <v>2</v>
      </c>
      <c r="BE390" s="3">
        <v>44286</v>
      </c>
      <c r="BF390" s="16" t="str">
        <f>VLOOKUP(C390,'Cta Contable'!A:E,5,FALSE)</f>
        <v>A</v>
      </c>
      <c r="BG390" s="16" t="str">
        <f>VLOOKUP(C390,'Cta Contable'!A:D,4,FALSE)</f>
        <v>Consumo</v>
      </c>
      <c r="BH390" t="str">
        <f>VLOOKUP(Q390,Lista!A:B,2,TRUE)</f>
        <v>1- 2.500.000</v>
      </c>
      <c r="BI390" s="16" t="str">
        <f t="shared" si="14"/>
        <v>Al día</v>
      </c>
      <c r="BJ390" t="str">
        <f t="shared" si="13"/>
        <v>-</v>
      </c>
    </row>
    <row r="391" spans="1:62" x14ac:dyDescent="0.25">
      <c r="A391" t="s">
        <v>56</v>
      </c>
      <c r="B391" t="s">
        <v>171</v>
      </c>
      <c r="C391" s="17">
        <v>144205</v>
      </c>
      <c r="D391">
        <v>4</v>
      </c>
      <c r="E391">
        <v>550003018</v>
      </c>
      <c r="F391" s="23">
        <v>44013</v>
      </c>
      <c r="G391" s="23">
        <v>44364</v>
      </c>
      <c r="H391">
        <v>0</v>
      </c>
      <c r="I391">
        <v>1</v>
      </c>
      <c r="J391">
        <v>8</v>
      </c>
      <c r="K391">
        <v>30</v>
      </c>
      <c r="L391">
        <v>2</v>
      </c>
      <c r="M391" s="25">
        <v>23.432207999999999</v>
      </c>
      <c r="N391" s="25">
        <v>26.12</v>
      </c>
      <c r="O391" s="27">
        <v>1386904</v>
      </c>
      <c r="P391" s="27">
        <v>141664</v>
      </c>
      <c r="Q391" s="27">
        <v>408589</v>
      </c>
      <c r="R391" s="27">
        <v>3458</v>
      </c>
      <c r="S391">
        <v>0</v>
      </c>
      <c r="T391">
        <v>0</v>
      </c>
      <c r="V391" s="27">
        <v>0</v>
      </c>
      <c r="W391" s="27">
        <v>0</v>
      </c>
      <c r="X391" s="27">
        <v>0</v>
      </c>
      <c r="AA391" s="23">
        <v>44274</v>
      </c>
      <c r="AB391">
        <v>1</v>
      </c>
      <c r="AC391" t="s">
        <v>57</v>
      </c>
      <c r="AD391">
        <v>1</v>
      </c>
      <c r="AE391">
        <v>30</v>
      </c>
      <c r="AF391" s="27">
        <v>0</v>
      </c>
      <c r="AM391">
        <v>1</v>
      </c>
      <c r="AN391">
        <v>1</v>
      </c>
      <c r="AQ391" s="27">
        <v>285514</v>
      </c>
      <c r="AR391" t="s">
        <v>58</v>
      </c>
      <c r="AS391">
        <v>0</v>
      </c>
      <c r="AT391">
        <v>0</v>
      </c>
      <c r="AW391">
        <v>1</v>
      </c>
      <c r="AX391">
        <v>2</v>
      </c>
      <c r="AY391">
        <v>44013</v>
      </c>
      <c r="AZ391" t="s">
        <v>59</v>
      </c>
      <c r="BB391">
        <v>2</v>
      </c>
      <c r="BC391">
        <v>7</v>
      </c>
      <c r="BD391">
        <v>2</v>
      </c>
      <c r="BE391" s="3">
        <v>44286</v>
      </c>
      <c r="BF391" s="16" t="str">
        <f>VLOOKUP(C391,'Cta Contable'!A:E,5,FALSE)</f>
        <v>A</v>
      </c>
      <c r="BG391" s="16" t="str">
        <f>VLOOKUP(C391,'Cta Contable'!A:D,4,FALSE)</f>
        <v>Consumo</v>
      </c>
      <c r="BH391" t="str">
        <f>VLOOKUP(Q391,Lista!A:B,2,TRUE)</f>
        <v>1- 2.500.000</v>
      </c>
      <c r="BI391" s="16" t="str">
        <f t="shared" si="14"/>
        <v>Al día</v>
      </c>
      <c r="BJ391" t="str">
        <f t="shared" si="13"/>
        <v>-</v>
      </c>
    </row>
    <row r="392" spans="1:62" x14ac:dyDescent="0.25">
      <c r="A392" t="s">
        <v>56</v>
      </c>
      <c r="B392" t="s">
        <v>171</v>
      </c>
      <c r="C392" s="17">
        <v>144205</v>
      </c>
      <c r="D392">
        <v>4</v>
      </c>
      <c r="E392">
        <v>550003086</v>
      </c>
      <c r="F392" s="23">
        <v>44013</v>
      </c>
      <c r="G392" s="23">
        <v>44637</v>
      </c>
      <c r="H392">
        <v>0</v>
      </c>
      <c r="I392">
        <v>1</v>
      </c>
      <c r="J392">
        <v>8</v>
      </c>
      <c r="K392">
        <v>30</v>
      </c>
      <c r="L392">
        <v>2</v>
      </c>
      <c r="M392" s="25">
        <v>23.432207999999999</v>
      </c>
      <c r="N392" s="25">
        <v>26.12</v>
      </c>
      <c r="O392" s="27">
        <v>3000000</v>
      </c>
      <c r="P392" s="27">
        <v>183573</v>
      </c>
      <c r="Q392" s="27">
        <v>1940661</v>
      </c>
      <c r="R392" s="27">
        <v>15979</v>
      </c>
      <c r="S392">
        <v>0</v>
      </c>
      <c r="T392">
        <v>0</v>
      </c>
      <c r="V392" s="27">
        <v>0</v>
      </c>
      <c r="W392" s="27">
        <v>0</v>
      </c>
      <c r="X392" s="27">
        <v>0</v>
      </c>
      <c r="AA392" s="23">
        <v>44274</v>
      </c>
      <c r="AB392">
        <v>1</v>
      </c>
      <c r="AC392" t="s">
        <v>57</v>
      </c>
      <c r="AD392">
        <v>1</v>
      </c>
      <c r="AE392">
        <v>30</v>
      </c>
      <c r="AF392" s="27">
        <v>0</v>
      </c>
      <c r="AM392">
        <v>1</v>
      </c>
      <c r="AN392">
        <v>1</v>
      </c>
      <c r="AQ392" s="27">
        <v>1356097</v>
      </c>
      <c r="AR392" t="s">
        <v>58</v>
      </c>
      <c r="AS392">
        <v>0</v>
      </c>
      <c r="AT392">
        <v>0</v>
      </c>
      <c r="AW392">
        <v>1</v>
      </c>
      <c r="AX392">
        <v>1</v>
      </c>
      <c r="AY392">
        <v>44013</v>
      </c>
      <c r="AZ392" t="s">
        <v>59</v>
      </c>
      <c r="BB392">
        <v>2</v>
      </c>
      <c r="BC392">
        <v>7</v>
      </c>
      <c r="BD392">
        <v>2</v>
      </c>
      <c r="BE392" s="3">
        <v>44286</v>
      </c>
      <c r="BF392" s="16" t="str">
        <f>VLOOKUP(C392,'Cta Contable'!A:E,5,FALSE)</f>
        <v>A</v>
      </c>
      <c r="BG392" s="16" t="str">
        <f>VLOOKUP(C392,'Cta Contable'!A:D,4,FALSE)</f>
        <v>Consumo</v>
      </c>
      <c r="BH392" t="str">
        <f>VLOOKUP(Q392,Lista!A:B,2,TRUE)</f>
        <v>1- 2.500.000</v>
      </c>
      <c r="BI392" s="16" t="str">
        <f t="shared" si="14"/>
        <v>Al día</v>
      </c>
      <c r="BJ392" t="str">
        <f t="shared" si="13"/>
        <v>-</v>
      </c>
    </row>
    <row r="393" spans="1:62" x14ac:dyDescent="0.25">
      <c r="A393" t="s">
        <v>56</v>
      </c>
      <c r="B393" t="s">
        <v>171</v>
      </c>
      <c r="C393" s="17">
        <v>144205</v>
      </c>
      <c r="D393">
        <v>4</v>
      </c>
      <c r="E393">
        <v>19564</v>
      </c>
      <c r="F393" s="23">
        <v>44013</v>
      </c>
      <c r="G393" s="23">
        <v>45536</v>
      </c>
      <c r="H393">
        <v>0</v>
      </c>
      <c r="I393">
        <v>1</v>
      </c>
      <c r="J393">
        <v>8</v>
      </c>
      <c r="K393">
        <v>30</v>
      </c>
      <c r="L393">
        <v>2</v>
      </c>
      <c r="M393" s="25">
        <v>17.28</v>
      </c>
      <c r="N393" s="25">
        <v>18.716446000000001</v>
      </c>
      <c r="O393" s="27">
        <v>28000423</v>
      </c>
      <c r="P393" s="27">
        <v>789452</v>
      </c>
      <c r="Q393" s="27">
        <v>24750155</v>
      </c>
      <c r="R393" s="27">
        <v>335614</v>
      </c>
      <c r="S393">
        <v>0</v>
      </c>
      <c r="T393">
        <v>0</v>
      </c>
      <c r="V393" s="27">
        <v>0</v>
      </c>
      <c r="W393" s="27">
        <v>0</v>
      </c>
      <c r="X393" s="27">
        <v>0</v>
      </c>
      <c r="AA393" s="23">
        <v>44274</v>
      </c>
      <c r="AB393">
        <v>1</v>
      </c>
      <c r="AC393" t="s">
        <v>57</v>
      </c>
      <c r="AD393">
        <v>1</v>
      </c>
      <c r="AE393">
        <v>30</v>
      </c>
      <c r="AF393" s="27">
        <v>0</v>
      </c>
      <c r="AM393">
        <v>1</v>
      </c>
      <c r="AN393">
        <v>1</v>
      </c>
      <c r="AQ393" s="27">
        <v>1238300</v>
      </c>
      <c r="AR393" t="s">
        <v>58</v>
      </c>
      <c r="AS393">
        <v>0</v>
      </c>
      <c r="AT393">
        <v>0</v>
      </c>
      <c r="AW393">
        <v>1</v>
      </c>
      <c r="AX393">
        <v>2</v>
      </c>
      <c r="AY393">
        <v>44013</v>
      </c>
      <c r="AZ393" t="s">
        <v>59</v>
      </c>
      <c r="BB393">
        <v>1</v>
      </c>
      <c r="BC393">
        <v>7</v>
      </c>
      <c r="BD393">
        <v>2</v>
      </c>
      <c r="BE393" s="3">
        <v>44286</v>
      </c>
      <c r="BF393" s="16" t="str">
        <f>VLOOKUP(C393,'Cta Contable'!A:E,5,FALSE)</f>
        <v>A</v>
      </c>
      <c r="BG393" s="16" t="str">
        <f>VLOOKUP(C393,'Cta Contable'!A:D,4,FALSE)</f>
        <v>Consumo</v>
      </c>
      <c r="BH393" t="str">
        <f>VLOOKUP(Q393,Lista!A:B,2,TRUE)</f>
        <v>20.000.001 - 63.000.000</v>
      </c>
      <c r="BI393" s="16" t="str">
        <f t="shared" si="14"/>
        <v>Al día</v>
      </c>
      <c r="BJ393" t="str">
        <f t="shared" si="13"/>
        <v>-</v>
      </c>
    </row>
    <row r="394" spans="1:62" x14ac:dyDescent="0.25">
      <c r="A394" t="s">
        <v>56</v>
      </c>
      <c r="B394" t="s">
        <v>171</v>
      </c>
      <c r="C394" s="17">
        <v>144205</v>
      </c>
      <c r="D394">
        <v>4</v>
      </c>
      <c r="E394">
        <v>18257</v>
      </c>
      <c r="F394" s="23">
        <v>44013</v>
      </c>
      <c r="G394" s="23">
        <v>44941</v>
      </c>
      <c r="H394">
        <v>0</v>
      </c>
      <c r="I394">
        <v>1</v>
      </c>
      <c r="J394">
        <v>8</v>
      </c>
      <c r="K394">
        <v>30</v>
      </c>
      <c r="L394">
        <v>2</v>
      </c>
      <c r="M394" s="25">
        <v>23.43</v>
      </c>
      <c r="N394" s="25">
        <v>26.117269</v>
      </c>
      <c r="O394" s="27">
        <v>15830375</v>
      </c>
      <c r="P394" s="27">
        <v>702217</v>
      </c>
      <c r="Q394" s="27">
        <v>12461820</v>
      </c>
      <c r="R394" s="27">
        <v>121133</v>
      </c>
      <c r="S394">
        <v>0</v>
      </c>
      <c r="T394">
        <v>0</v>
      </c>
      <c r="V394" s="27">
        <v>0</v>
      </c>
      <c r="W394" s="27">
        <v>0</v>
      </c>
      <c r="X394" s="27">
        <v>0</v>
      </c>
      <c r="AA394" s="23">
        <v>44278</v>
      </c>
      <c r="AB394">
        <v>1</v>
      </c>
      <c r="AC394" t="s">
        <v>57</v>
      </c>
      <c r="AD394">
        <v>1</v>
      </c>
      <c r="AE394">
        <v>30</v>
      </c>
      <c r="AF394" s="27">
        <v>0</v>
      </c>
      <c r="AM394">
        <v>1</v>
      </c>
      <c r="AN394">
        <v>1</v>
      </c>
      <c r="AQ394" s="27">
        <v>2076073</v>
      </c>
      <c r="AR394" t="s">
        <v>58</v>
      </c>
      <c r="AS394">
        <v>0</v>
      </c>
      <c r="AT394">
        <v>0</v>
      </c>
      <c r="AW394">
        <v>1</v>
      </c>
      <c r="AX394">
        <v>2</v>
      </c>
      <c r="AY394">
        <v>44013</v>
      </c>
      <c r="AZ394" t="s">
        <v>59</v>
      </c>
      <c r="BB394">
        <v>1</v>
      </c>
      <c r="BC394">
        <v>7</v>
      </c>
      <c r="BD394">
        <v>2</v>
      </c>
      <c r="BE394" s="3">
        <v>44286</v>
      </c>
      <c r="BF394" s="16" t="str">
        <f>VLOOKUP(C394,'Cta Contable'!A:E,5,FALSE)</f>
        <v>A</v>
      </c>
      <c r="BG394" s="16" t="str">
        <f>VLOOKUP(C394,'Cta Contable'!A:D,4,FALSE)</f>
        <v>Consumo</v>
      </c>
      <c r="BH394" t="str">
        <f>VLOOKUP(Q394,Lista!A:B,2,TRUE)</f>
        <v>10.000.001 - 15.000.000</v>
      </c>
      <c r="BI394" s="16" t="str">
        <f t="shared" si="14"/>
        <v>Al día</v>
      </c>
      <c r="BJ394" t="str">
        <f t="shared" si="13"/>
        <v>-</v>
      </c>
    </row>
    <row r="395" spans="1:62" x14ac:dyDescent="0.25">
      <c r="A395" t="s">
        <v>56</v>
      </c>
      <c r="B395" t="s">
        <v>171</v>
      </c>
      <c r="C395" s="17">
        <v>144205</v>
      </c>
      <c r="D395">
        <v>4</v>
      </c>
      <c r="E395">
        <v>21040</v>
      </c>
      <c r="F395" s="23">
        <v>44174</v>
      </c>
      <c r="G395" s="23">
        <v>44925</v>
      </c>
      <c r="H395">
        <v>0</v>
      </c>
      <c r="I395">
        <v>1</v>
      </c>
      <c r="J395">
        <v>2</v>
      </c>
      <c r="K395">
        <v>30</v>
      </c>
      <c r="L395">
        <v>2</v>
      </c>
      <c r="M395" s="25">
        <v>11.42</v>
      </c>
      <c r="N395" s="25">
        <v>12.037115999999999</v>
      </c>
      <c r="O395" s="27">
        <v>1100000</v>
      </c>
      <c r="P395" s="27">
        <v>51483</v>
      </c>
      <c r="Q395" s="27">
        <v>1014002</v>
      </c>
      <c r="R395" s="27">
        <v>12879</v>
      </c>
      <c r="S395">
        <v>0</v>
      </c>
      <c r="T395">
        <v>0</v>
      </c>
      <c r="V395" s="27">
        <v>0</v>
      </c>
      <c r="W395" s="27">
        <v>0</v>
      </c>
      <c r="X395" s="27">
        <v>0</v>
      </c>
      <c r="AA395" s="23">
        <v>44247</v>
      </c>
      <c r="AB395">
        <v>1</v>
      </c>
      <c r="AC395" t="s">
        <v>57</v>
      </c>
      <c r="AD395">
        <v>1</v>
      </c>
      <c r="AE395">
        <v>30</v>
      </c>
      <c r="AF395" s="27">
        <v>0</v>
      </c>
      <c r="AM395">
        <v>1</v>
      </c>
      <c r="AN395">
        <v>1</v>
      </c>
      <c r="AQ395" s="27">
        <v>168927</v>
      </c>
      <c r="AR395" t="s">
        <v>58</v>
      </c>
      <c r="AS395">
        <v>0</v>
      </c>
      <c r="AT395">
        <v>0</v>
      </c>
      <c r="AW395">
        <v>5</v>
      </c>
      <c r="BB395">
        <v>1</v>
      </c>
      <c r="BC395">
        <v>7</v>
      </c>
      <c r="BD395">
        <v>2</v>
      </c>
      <c r="BE395" s="3">
        <v>44286</v>
      </c>
      <c r="BF395" s="16" t="str">
        <f>VLOOKUP(C395,'Cta Contable'!A:E,5,FALSE)</f>
        <v>A</v>
      </c>
      <c r="BG395" s="16" t="str">
        <f>VLOOKUP(C395,'Cta Contable'!A:D,4,FALSE)</f>
        <v>Consumo</v>
      </c>
      <c r="BH395" t="str">
        <f>VLOOKUP(Q395,Lista!A:B,2,TRUE)</f>
        <v>1- 2.500.000</v>
      </c>
      <c r="BI395" s="16" t="str">
        <f t="shared" si="14"/>
        <v>Al día</v>
      </c>
      <c r="BJ395" t="str">
        <f t="shared" si="13"/>
        <v>-</v>
      </c>
    </row>
    <row r="396" spans="1:62" x14ac:dyDescent="0.25">
      <c r="A396" t="s">
        <v>56</v>
      </c>
      <c r="B396" t="s">
        <v>171</v>
      </c>
      <c r="C396" s="17">
        <v>144205</v>
      </c>
      <c r="D396">
        <v>4</v>
      </c>
      <c r="E396">
        <v>18282</v>
      </c>
      <c r="F396" s="23">
        <v>44013</v>
      </c>
      <c r="G396" s="23">
        <v>45108</v>
      </c>
      <c r="H396">
        <v>0</v>
      </c>
      <c r="I396">
        <v>1</v>
      </c>
      <c r="J396">
        <v>8</v>
      </c>
      <c r="K396">
        <v>30</v>
      </c>
      <c r="L396">
        <v>2</v>
      </c>
      <c r="M396" s="25">
        <v>21.03</v>
      </c>
      <c r="N396" s="25">
        <v>23.180243999999998</v>
      </c>
      <c r="O396" s="27">
        <v>24083822</v>
      </c>
      <c r="P396" s="27">
        <v>907731</v>
      </c>
      <c r="Q396" s="27">
        <v>19951097</v>
      </c>
      <c r="R396" s="27">
        <v>337995</v>
      </c>
      <c r="S396">
        <v>0</v>
      </c>
      <c r="T396">
        <v>0</v>
      </c>
      <c r="V396" s="27">
        <v>0</v>
      </c>
      <c r="W396" s="27">
        <v>0</v>
      </c>
      <c r="X396" s="27">
        <v>0</v>
      </c>
      <c r="AA396" s="23">
        <v>44256</v>
      </c>
      <c r="AB396">
        <v>1</v>
      </c>
      <c r="AC396" t="s">
        <v>57</v>
      </c>
      <c r="AD396">
        <v>1</v>
      </c>
      <c r="AE396">
        <v>30</v>
      </c>
      <c r="AF396" s="27">
        <v>0</v>
      </c>
      <c r="AM396">
        <v>1</v>
      </c>
      <c r="AN396">
        <v>1</v>
      </c>
      <c r="AQ396" s="27">
        <v>1266800</v>
      </c>
      <c r="AR396" t="s">
        <v>58</v>
      </c>
      <c r="AS396">
        <v>0</v>
      </c>
      <c r="AT396">
        <v>0</v>
      </c>
      <c r="AW396">
        <v>1</v>
      </c>
      <c r="AX396">
        <v>2</v>
      </c>
      <c r="AY396">
        <v>44013</v>
      </c>
      <c r="AZ396" t="s">
        <v>59</v>
      </c>
      <c r="BB396">
        <v>1</v>
      </c>
      <c r="BC396">
        <v>7</v>
      </c>
      <c r="BD396">
        <v>2</v>
      </c>
      <c r="BE396" s="3">
        <v>44286</v>
      </c>
      <c r="BF396" s="16" t="str">
        <f>VLOOKUP(C396,'Cta Contable'!A:E,5,FALSE)</f>
        <v>A</v>
      </c>
      <c r="BG396" s="16" t="str">
        <f>VLOOKUP(C396,'Cta Contable'!A:D,4,FALSE)</f>
        <v>Consumo</v>
      </c>
      <c r="BH396" t="str">
        <f>VLOOKUP(Q396,Lista!A:B,2,TRUE)</f>
        <v>15.000.001 - 20.000.000</v>
      </c>
      <c r="BI396" s="16" t="str">
        <f t="shared" si="14"/>
        <v>Al día</v>
      </c>
      <c r="BJ396" t="str">
        <f t="shared" si="13"/>
        <v>-</v>
      </c>
    </row>
    <row r="397" spans="1:62" x14ac:dyDescent="0.25">
      <c r="A397" t="s">
        <v>56</v>
      </c>
      <c r="B397" t="s">
        <v>171</v>
      </c>
      <c r="C397" s="17">
        <v>144205</v>
      </c>
      <c r="D397">
        <v>4</v>
      </c>
      <c r="E397">
        <v>20126</v>
      </c>
      <c r="F397" s="23">
        <v>43965</v>
      </c>
      <c r="G397" s="23">
        <v>44423</v>
      </c>
      <c r="H397">
        <v>0</v>
      </c>
      <c r="I397">
        <v>1</v>
      </c>
      <c r="J397">
        <v>12</v>
      </c>
      <c r="K397">
        <v>30</v>
      </c>
      <c r="L397">
        <v>2</v>
      </c>
      <c r="M397" s="25">
        <v>23.42</v>
      </c>
      <c r="N397" s="25">
        <v>26.104899</v>
      </c>
      <c r="O397" s="27">
        <v>1700000</v>
      </c>
      <c r="P397" s="27">
        <v>131825</v>
      </c>
      <c r="Q397" s="27">
        <v>265884</v>
      </c>
      <c r="R397" s="27">
        <v>2595</v>
      </c>
      <c r="S397">
        <v>0</v>
      </c>
      <c r="T397">
        <v>0</v>
      </c>
      <c r="V397" s="27">
        <v>0</v>
      </c>
      <c r="W397" s="27">
        <v>0</v>
      </c>
      <c r="X397" s="27">
        <v>0</v>
      </c>
      <c r="AA397" s="23">
        <v>44270</v>
      </c>
      <c r="AB397">
        <v>1</v>
      </c>
      <c r="AC397" t="s">
        <v>57</v>
      </c>
      <c r="AD397">
        <v>1</v>
      </c>
      <c r="AE397">
        <v>30</v>
      </c>
      <c r="AF397" s="27">
        <v>0</v>
      </c>
      <c r="AM397">
        <v>1</v>
      </c>
      <c r="AN397">
        <v>1</v>
      </c>
      <c r="AQ397" s="27">
        <v>1220000</v>
      </c>
      <c r="AR397" t="s">
        <v>58</v>
      </c>
      <c r="AS397">
        <v>0</v>
      </c>
      <c r="AT397">
        <v>0</v>
      </c>
      <c r="AW397">
        <v>5</v>
      </c>
      <c r="BB397">
        <v>1</v>
      </c>
      <c r="BC397">
        <v>7</v>
      </c>
      <c r="BD397">
        <v>2</v>
      </c>
      <c r="BE397" s="3">
        <v>44286</v>
      </c>
      <c r="BF397" s="16" t="str">
        <f>VLOOKUP(C397,'Cta Contable'!A:E,5,FALSE)</f>
        <v>A</v>
      </c>
      <c r="BG397" s="16" t="str">
        <f>VLOOKUP(C397,'Cta Contable'!A:D,4,FALSE)</f>
        <v>Consumo</v>
      </c>
      <c r="BH397" t="str">
        <f>VLOOKUP(Q397,Lista!A:B,2,TRUE)</f>
        <v>1- 2.500.000</v>
      </c>
      <c r="BI397" s="16" t="str">
        <f t="shared" si="14"/>
        <v>Al día</v>
      </c>
      <c r="BJ397" t="str">
        <f t="shared" si="13"/>
        <v>-</v>
      </c>
    </row>
    <row r="398" spans="1:62" x14ac:dyDescent="0.25">
      <c r="A398" t="s">
        <v>56</v>
      </c>
      <c r="B398" t="s">
        <v>171</v>
      </c>
      <c r="C398" s="17">
        <v>144205</v>
      </c>
      <c r="D398">
        <v>4</v>
      </c>
      <c r="E398">
        <v>19500</v>
      </c>
      <c r="F398" s="23">
        <v>44013</v>
      </c>
      <c r="G398" s="23">
        <v>44727</v>
      </c>
      <c r="H398">
        <v>0</v>
      </c>
      <c r="I398">
        <v>1</v>
      </c>
      <c r="J398">
        <v>8</v>
      </c>
      <c r="K398">
        <v>30</v>
      </c>
      <c r="L398">
        <v>2</v>
      </c>
      <c r="M398" s="25">
        <v>17.28</v>
      </c>
      <c r="N398" s="25">
        <v>18.716446000000001</v>
      </c>
      <c r="O398" s="27">
        <v>5250438</v>
      </c>
      <c r="P398" s="27">
        <v>269791</v>
      </c>
      <c r="Q398" s="27">
        <v>3615553</v>
      </c>
      <c r="R398" s="27">
        <v>26025</v>
      </c>
      <c r="S398">
        <v>0</v>
      </c>
      <c r="T398">
        <v>0</v>
      </c>
      <c r="V398" s="27">
        <v>0</v>
      </c>
      <c r="W398" s="27">
        <v>0</v>
      </c>
      <c r="X398" s="27">
        <v>0</v>
      </c>
      <c r="AA398" s="23">
        <v>44270</v>
      </c>
      <c r="AB398">
        <v>1</v>
      </c>
      <c r="AC398" t="s">
        <v>57</v>
      </c>
      <c r="AD398">
        <v>1</v>
      </c>
      <c r="AE398">
        <v>30</v>
      </c>
      <c r="AF398" s="27">
        <v>0</v>
      </c>
      <c r="AM398">
        <v>1</v>
      </c>
      <c r="AN398">
        <v>1</v>
      </c>
      <c r="AQ398" s="27">
        <v>834000</v>
      </c>
      <c r="AR398" t="s">
        <v>58</v>
      </c>
      <c r="AS398">
        <v>0</v>
      </c>
      <c r="AT398">
        <v>0</v>
      </c>
      <c r="AW398">
        <v>1</v>
      </c>
      <c r="AX398">
        <v>2</v>
      </c>
      <c r="AY398">
        <v>44013</v>
      </c>
      <c r="AZ398" t="s">
        <v>59</v>
      </c>
      <c r="BB398">
        <v>1</v>
      </c>
      <c r="BC398">
        <v>7</v>
      </c>
      <c r="BD398">
        <v>2</v>
      </c>
      <c r="BE398" s="3">
        <v>44286</v>
      </c>
      <c r="BF398" s="16" t="str">
        <f>VLOOKUP(C398,'Cta Contable'!A:E,5,FALSE)</f>
        <v>A</v>
      </c>
      <c r="BG398" s="16" t="str">
        <f>VLOOKUP(C398,'Cta Contable'!A:D,4,FALSE)</f>
        <v>Consumo</v>
      </c>
      <c r="BH398" t="str">
        <f>VLOOKUP(Q398,Lista!A:B,2,TRUE)</f>
        <v>2.500.001 - 5.000.000</v>
      </c>
      <c r="BI398" s="16" t="str">
        <f t="shared" si="14"/>
        <v>Al día</v>
      </c>
      <c r="BJ398" t="str">
        <f t="shared" si="13"/>
        <v>-</v>
      </c>
    </row>
    <row r="399" spans="1:62" x14ac:dyDescent="0.25">
      <c r="A399" t="s">
        <v>56</v>
      </c>
      <c r="B399" t="s">
        <v>171</v>
      </c>
      <c r="C399" s="17">
        <v>144205</v>
      </c>
      <c r="D399">
        <v>4</v>
      </c>
      <c r="E399">
        <v>20240</v>
      </c>
      <c r="F399" s="23">
        <v>44001</v>
      </c>
      <c r="G399" s="23">
        <v>44925</v>
      </c>
      <c r="H399">
        <v>0</v>
      </c>
      <c r="I399">
        <v>1</v>
      </c>
      <c r="J399">
        <v>8</v>
      </c>
      <c r="K399">
        <v>30</v>
      </c>
      <c r="L399">
        <v>2</v>
      </c>
      <c r="M399" s="25">
        <v>17.420000000000002</v>
      </c>
      <c r="N399" s="25">
        <v>18.880393000000002</v>
      </c>
      <c r="O399" s="27">
        <v>4000000</v>
      </c>
      <c r="P399" s="27">
        <v>165418</v>
      </c>
      <c r="Q399" s="27">
        <v>2976429</v>
      </c>
      <c r="R399" s="27">
        <v>0</v>
      </c>
      <c r="S399">
        <v>0</v>
      </c>
      <c r="T399">
        <v>0</v>
      </c>
      <c r="V399" s="27">
        <v>0</v>
      </c>
      <c r="W399" s="27">
        <v>0</v>
      </c>
      <c r="X399" s="27">
        <v>0</v>
      </c>
      <c r="AA399" s="23">
        <v>44286</v>
      </c>
      <c r="AB399">
        <v>1</v>
      </c>
      <c r="AC399" t="s">
        <v>57</v>
      </c>
      <c r="AD399">
        <v>1</v>
      </c>
      <c r="AE399">
        <v>30</v>
      </c>
      <c r="AF399" s="27">
        <v>0</v>
      </c>
      <c r="AM399">
        <v>1</v>
      </c>
      <c r="AN399">
        <v>1</v>
      </c>
      <c r="AQ399" s="27">
        <v>508000</v>
      </c>
      <c r="AR399" t="s">
        <v>58</v>
      </c>
      <c r="AS399">
        <v>0</v>
      </c>
      <c r="AT399">
        <v>0</v>
      </c>
      <c r="AW399">
        <v>5</v>
      </c>
      <c r="BB399">
        <v>1</v>
      </c>
      <c r="BC399">
        <v>7</v>
      </c>
      <c r="BD399">
        <v>2</v>
      </c>
      <c r="BE399" s="3">
        <v>44286</v>
      </c>
      <c r="BF399" s="16" t="str">
        <f>VLOOKUP(C399,'Cta Contable'!A:E,5,FALSE)</f>
        <v>A</v>
      </c>
      <c r="BG399" s="16" t="str">
        <f>VLOOKUP(C399,'Cta Contable'!A:D,4,FALSE)</f>
        <v>Consumo</v>
      </c>
      <c r="BH399" t="str">
        <f>VLOOKUP(Q399,Lista!A:B,2,TRUE)</f>
        <v>2.500.001 - 5.000.000</v>
      </c>
      <c r="BI399" s="16" t="str">
        <f t="shared" si="14"/>
        <v>Al día</v>
      </c>
      <c r="BJ399" t="str">
        <f t="shared" si="13"/>
        <v>-</v>
      </c>
    </row>
    <row r="400" spans="1:62" x14ac:dyDescent="0.25">
      <c r="A400" t="s">
        <v>56</v>
      </c>
      <c r="B400" t="s">
        <v>171</v>
      </c>
      <c r="C400" s="17">
        <v>144205</v>
      </c>
      <c r="D400">
        <v>4</v>
      </c>
      <c r="E400">
        <v>550003173</v>
      </c>
      <c r="F400" s="23">
        <v>44242</v>
      </c>
      <c r="G400" s="23">
        <v>44790</v>
      </c>
      <c r="H400">
        <v>13</v>
      </c>
      <c r="I400">
        <v>1</v>
      </c>
      <c r="J400">
        <v>0</v>
      </c>
      <c r="K400">
        <v>30</v>
      </c>
      <c r="L400">
        <v>2</v>
      </c>
      <c r="M400" s="25">
        <v>23.02</v>
      </c>
      <c r="N400" s="25">
        <v>25.611024</v>
      </c>
      <c r="O400" s="27">
        <v>2500000</v>
      </c>
      <c r="P400" s="27">
        <v>165560</v>
      </c>
      <c r="Q400" s="27">
        <v>2500000</v>
      </c>
      <c r="R400" s="27">
        <v>68756</v>
      </c>
      <c r="S400">
        <v>0</v>
      </c>
      <c r="T400">
        <v>0</v>
      </c>
      <c r="V400" s="27">
        <v>0</v>
      </c>
      <c r="W400" s="27">
        <v>0</v>
      </c>
      <c r="X400" s="27">
        <v>0</v>
      </c>
      <c r="AA400" s="23">
        <v>44244</v>
      </c>
      <c r="AB400">
        <v>1</v>
      </c>
      <c r="AC400" t="s">
        <v>57</v>
      </c>
      <c r="AD400">
        <v>1</v>
      </c>
      <c r="AE400">
        <v>30</v>
      </c>
      <c r="AF400" s="27">
        <v>117606</v>
      </c>
      <c r="AM400">
        <v>1</v>
      </c>
      <c r="AN400">
        <v>1</v>
      </c>
      <c r="AQ400" s="27">
        <v>526000</v>
      </c>
      <c r="AR400" t="s">
        <v>58</v>
      </c>
      <c r="AS400">
        <v>0</v>
      </c>
      <c r="AT400">
        <v>0</v>
      </c>
      <c r="AW400">
        <v>5</v>
      </c>
      <c r="BB400">
        <v>2</v>
      </c>
      <c r="BC400">
        <v>7</v>
      </c>
      <c r="BD400">
        <v>2</v>
      </c>
      <c r="BE400" s="3">
        <v>44286</v>
      </c>
      <c r="BF400" s="16" t="str">
        <f>VLOOKUP(C400,'Cta Contable'!A:E,5,FALSE)</f>
        <v>A</v>
      </c>
      <c r="BG400" s="16" t="str">
        <f>VLOOKUP(C400,'Cta Contable'!A:D,4,FALSE)</f>
        <v>Consumo</v>
      </c>
      <c r="BH400" t="str">
        <f>VLOOKUP(Q400,Lista!A:B,2,TRUE)</f>
        <v>1- 2.500.000</v>
      </c>
      <c r="BI400" s="16" t="str">
        <f t="shared" si="14"/>
        <v>Al día</v>
      </c>
      <c r="BJ400" t="str">
        <f t="shared" si="13"/>
        <v>-</v>
      </c>
    </row>
    <row r="401" spans="1:62" x14ac:dyDescent="0.25">
      <c r="A401" t="s">
        <v>56</v>
      </c>
      <c r="B401" t="s">
        <v>171</v>
      </c>
      <c r="C401" s="17">
        <v>144205</v>
      </c>
      <c r="D401">
        <v>4</v>
      </c>
      <c r="E401">
        <v>20828</v>
      </c>
      <c r="F401" s="23">
        <v>44133</v>
      </c>
      <c r="G401" s="23">
        <v>45366</v>
      </c>
      <c r="H401">
        <v>0</v>
      </c>
      <c r="I401">
        <v>1</v>
      </c>
      <c r="J401">
        <v>4</v>
      </c>
      <c r="K401">
        <v>30</v>
      </c>
      <c r="L401">
        <v>2</v>
      </c>
      <c r="M401" s="25">
        <v>19.32</v>
      </c>
      <c r="N401" s="25">
        <v>21.126010999999998</v>
      </c>
      <c r="O401" s="27">
        <v>5000000</v>
      </c>
      <c r="P401" s="27">
        <v>170510</v>
      </c>
      <c r="Q401" s="27">
        <v>4630125</v>
      </c>
      <c r="R401" s="27">
        <v>34790</v>
      </c>
      <c r="S401">
        <v>0</v>
      </c>
      <c r="T401">
        <v>0</v>
      </c>
      <c r="V401" s="27">
        <v>0</v>
      </c>
      <c r="W401" s="27">
        <v>0</v>
      </c>
      <c r="X401" s="27">
        <v>0</v>
      </c>
      <c r="AA401" s="23">
        <v>44271</v>
      </c>
      <c r="AB401">
        <v>1</v>
      </c>
      <c r="AC401" t="s">
        <v>57</v>
      </c>
      <c r="AD401">
        <v>1</v>
      </c>
      <c r="AE401">
        <v>30</v>
      </c>
      <c r="AF401" s="27">
        <v>0</v>
      </c>
      <c r="AM401">
        <v>1</v>
      </c>
      <c r="AN401">
        <v>1</v>
      </c>
      <c r="AQ401" s="27">
        <v>1859000</v>
      </c>
      <c r="AR401" t="s">
        <v>58</v>
      </c>
      <c r="AS401">
        <v>0</v>
      </c>
      <c r="AT401">
        <v>0</v>
      </c>
      <c r="AW401">
        <v>5</v>
      </c>
      <c r="BB401">
        <v>1</v>
      </c>
      <c r="BC401">
        <v>7</v>
      </c>
      <c r="BD401">
        <v>2</v>
      </c>
      <c r="BE401" s="3">
        <v>44286</v>
      </c>
      <c r="BF401" s="16" t="str">
        <f>VLOOKUP(C401,'Cta Contable'!A:E,5,FALSE)</f>
        <v>A</v>
      </c>
      <c r="BG401" s="16" t="str">
        <f>VLOOKUP(C401,'Cta Contable'!A:D,4,FALSE)</f>
        <v>Consumo</v>
      </c>
      <c r="BH401" t="str">
        <f>VLOOKUP(Q401,Lista!A:B,2,TRUE)</f>
        <v>2.500.001 - 5.000.000</v>
      </c>
      <c r="BI401" s="16" t="str">
        <f t="shared" si="14"/>
        <v>Al día</v>
      </c>
      <c r="BJ401" t="str">
        <f t="shared" si="13"/>
        <v>-</v>
      </c>
    </row>
    <row r="402" spans="1:62" x14ac:dyDescent="0.25">
      <c r="A402" t="s">
        <v>56</v>
      </c>
      <c r="B402" t="s">
        <v>171</v>
      </c>
      <c r="C402" s="17">
        <v>144205</v>
      </c>
      <c r="D402">
        <v>4</v>
      </c>
      <c r="E402">
        <v>19785</v>
      </c>
      <c r="F402" s="23">
        <v>44013</v>
      </c>
      <c r="G402" s="23">
        <v>45828</v>
      </c>
      <c r="H402">
        <v>0</v>
      </c>
      <c r="I402">
        <v>1</v>
      </c>
      <c r="J402">
        <v>27</v>
      </c>
      <c r="K402">
        <v>30</v>
      </c>
      <c r="L402">
        <v>2</v>
      </c>
      <c r="M402" s="25">
        <v>20.98</v>
      </c>
      <c r="N402" s="25">
        <v>23.119727999999999</v>
      </c>
      <c r="O402" s="27">
        <v>19808825</v>
      </c>
      <c r="P402" s="27">
        <v>540842</v>
      </c>
      <c r="Q402" s="27">
        <v>12880957</v>
      </c>
      <c r="R402" s="27">
        <v>307786</v>
      </c>
      <c r="S402">
        <v>0</v>
      </c>
      <c r="T402">
        <v>0</v>
      </c>
      <c r="V402" s="27">
        <v>0</v>
      </c>
      <c r="W402" s="27">
        <v>0</v>
      </c>
      <c r="X402" s="27">
        <v>0</v>
      </c>
      <c r="AA402" s="23">
        <v>44246</v>
      </c>
      <c r="AB402">
        <v>1</v>
      </c>
      <c r="AC402" t="s">
        <v>57</v>
      </c>
      <c r="AD402">
        <v>1</v>
      </c>
      <c r="AE402">
        <v>30</v>
      </c>
      <c r="AF402" s="27">
        <v>0</v>
      </c>
      <c r="AM402">
        <v>1</v>
      </c>
      <c r="AN402">
        <v>1</v>
      </c>
      <c r="AQ402" s="27">
        <v>787000</v>
      </c>
      <c r="AR402" t="s">
        <v>58</v>
      </c>
      <c r="AS402">
        <v>0</v>
      </c>
      <c r="AT402">
        <v>0</v>
      </c>
      <c r="AW402">
        <v>1</v>
      </c>
      <c r="AX402">
        <v>2</v>
      </c>
      <c r="AY402">
        <v>44013</v>
      </c>
      <c r="AZ402" t="s">
        <v>59</v>
      </c>
      <c r="BB402">
        <v>1</v>
      </c>
      <c r="BC402">
        <v>7</v>
      </c>
      <c r="BD402">
        <v>2</v>
      </c>
      <c r="BE402" s="3">
        <v>44286</v>
      </c>
      <c r="BF402" s="16" t="str">
        <f>VLOOKUP(C402,'Cta Contable'!A:E,5,FALSE)</f>
        <v>A</v>
      </c>
      <c r="BG402" s="16" t="str">
        <f>VLOOKUP(C402,'Cta Contable'!A:D,4,FALSE)</f>
        <v>Consumo</v>
      </c>
      <c r="BH402" t="str">
        <f>VLOOKUP(Q402,Lista!A:B,2,TRUE)</f>
        <v>10.000.001 - 15.000.000</v>
      </c>
      <c r="BI402" s="16" t="str">
        <f t="shared" si="14"/>
        <v>Al día</v>
      </c>
      <c r="BJ402" t="str">
        <f t="shared" si="13"/>
        <v>-</v>
      </c>
    </row>
    <row r="403" spans="1:62" x14ac:dyDescent="0.25">
      <c r="A403" t="s">
        <v>56</v>
      </c>
      <c r="B403" t="s">
        <v>171</v>
      </c>
      <c r="C403" s="17">
        <v>144205</v>
      </c>
      <c r="D403">
        <v>4</v>
      </c>
      <c r="E403">
        <v>20576</v>
      </c>
      <c r="F403" s="23">
        <v>44085</v>
      </c>
      <c r="G403" s="23">
        <v>45306</v>
      </c>
      <c r="H403">
        <v>0</v>
      </c>
      <c r="I403">
        <v>1</v>
      </c>
      <c r="J403">
        <v>6</v>
      </c>
      <c r="K403">
        <v>30</v>
      </c>
      <c r="L403">
        <v>2</v>
      </c>
      <c r="M403" s="25">
        <v>19.32</v>
      </c>
      <c r="N403" s="25">
        <v>21.126010999999998</v>
      </c>
      <c r="O403" s="27">
        <v>5000000</v>
      </c>
      <c r="P403" s="27">
        <v>170510</v>
      </c>
      <c r="Q403" s="27">
        <v>4425276</v>
      </c>
      <c r="R403" s="27">
        <v>47500</v>
      </c>
      <c r="S403">
        <v>0</v>
      </c>
      <c r="T403">
        <v>0</v>
      </c>
      <c r="V403" s="27">
        <v>0</v>
      </c>
      <c r="W403" s="27">
        <v>0</v>
      </c>
      <c r="X403" s="27">
        <v>0</v>
      </c>
      <c r="AA403" s="23">
        <v>44265</v>
      </c>
      <c r="AB403">
        <v>1</v>
      </c>
      <c r="AC403" t="s">
        <v>57</v>
      </c>
      <c r="AD403">
        <v>1</v>
      </c>
      <c r="AE403">
        <v>30</v>
      </c>
      <c r="AF403" s="27">
        <v>0</v>
      </c>
      <c r="AM403">
        <v>1</v>
      </c>
      <c r="AN403">
        <v>1</v>
      </c>
      <c r="AQ403" s="27">
        <v>1852400</v>
      </c>
      <c r="AR403" t="s">
        <v>58</v>
      </c>
      <c r="AS403">
        <v>0</v>
      </c>
      <c r="AT403">
        <v>0</v>
      </c>
      <c r="AW403">
        <v>5</v>
      </c>
      <c r="BB403">
        <v>1</v>
      </c>
      <c r="BC403">
        <v>7</v>
      </c>
      <c r="BD403">
        <v>2</v>
      </c>
      <c r="BE403" s="3">
        <v>44286</v>
      </c>
      <c r="BF403" s="16" t="str">
        <f>VLOOKUP(C403,'Cta Contable'!A:E,5,FALSE)</f>
        <v>A</v>
      </c>
      <c r="BG403" s="16" t="str">
        <f>VLOOKUP(C403,'Cta Contable'!A:D,4,FALSE)</f>
        <v>Consumo</v>
      </c>
      <c r="BH403" t="str">
        <f>VLOOKUP(Q403,Lista!A:B,2,TRUE)</f>
        <v>2.500.001 - 5.000.000</v>
      </c>
      <c r="BI403" s="16" t="str">
        <f t="shared" si="14"/>
        <v>Al día</v>
      </c>
      <c r="BJ403" t="str">
        <f t="shared" si="13"/>
        <v>-</v>
      </c>
    </row>
    <row r="404" spans="1:62" x14ac:dyDescent="0.25">
      <c r="A404" t="s">
        <v>56</v>
      </c>
      <c r="B404" t="s">
        <v>171</v>
      </c>
      <c r="C404" s="17">
        <v>144205</v>
      </c>
      <c r="D404">
        <v>4</v>
      </c>
      <c r="E404">
        <v>20360</v>
      </c>
      <c r="F404" s="23">
        <v>44035</v>
      </c>
      <c r="G404" s="23">
        <v>45275</v>
      </c>
      <c r="H404">
        <v>0</v>
      </c>
      <c r="I404">
        <v>1</v>
      </c>
      <c r="J404">
        <v>7</v>
      </c>
      <c r="K404">
        <v>30</v>
      </c>
      <c r="L404">
        <v>2</v>
      </c>
      <c r="M404" s="25">
        <v>19.320074000000002</v>
      </c>
      <c r="N404" s="25">
        <v>21.126100000000001</v>
      </c>
      <c r="O404" s="27">
        <v>5000000</v>
      </c>
      <c r="P404" s="27">
        <v>170511</v>
      </c>
      <c r="Q404" s="27">
        <v>4338586</v>
      </c>
      <c r="R404" s="27">
        <v>34920</v>
      </c>
      <c r="S404">
        <v>0</v>
      </c>
      <c r="T404">
        <v>0</v>
      </c>
      <c r="V404" s="27">
        <v>0</v>
      </c>
      <c r="W404" s="27">
        <v>0</v>
      </c>
      <c r="X404" s="27">
        <v>0</v>
      </c>
      <c r="AA404" s="23">
        <v>44270</v>
      </c>
      <c r="AB404">
        <v>1</v>
      </c>
      <c r="AC404" t="s">
        <v>57</v>
      </c>
      <c r="AD404">
        <v>1</v>
      </c>
      <c r="AE404">
        <v>30</v>
      </c>
      <c r="AF404" s="27">
        <v>0</v>
      </c>
      <c r="AM404">
        <v>1</v>
      </c>
      <c r="AN404">
        <v>1</v>
      </c>
      <c r="AQ404" s="27">
        <v>1639000</v>
      </c>
      <c r="AR404" t="s">
        <v>58</v>
      </c>
      <c r="AS404">
        <v>0</v>
      </c>
      <c r="AT404">
        <v>0</v>
      </c>
      <c r="AW404">
        <v>5</v>
      </c>
      <c r="BB404">
        <v>1</v>
      </c>
      <c r="BC404">
        <v>7</v>
      </c>
      <c r="BD404">
        <v>2</v>
      </c>
      <c r="BE404" s="3">
        <v>44286</v>
      </c>
      <c r="BF404" s="16" t="str">
        <f>VLOOKUP(C404,'Cta Contable'!A:E,5,FALSE)</f>
        <v>A</v>
      </c>
      <c r="BG404" s="16" t="str">
        <f>VLOOKUP(C404,'Cta Contable'!A:D,4,FALSE)</f>
        <v>Consumo</v>
      </c>
      <c r="BH404" t="str">
        <f>VLOOKUP(Q404,Lista!A:B,2,TRUE)</f>
        <v>2.500.001 - 5.000.000</v>
      </c>
      <c r="BI404" s="16" t="str">
        <f t="shared" si="14"/>
        <v>Al día</v>
      </c>
      <c r="BJ404" t="str">
        <f t="shared" si="13"/>
        <v>-</v>
      </c>
    </row>
    <row r="405" spans="1:62" x14ac:dyDescent="0.25">
      <c r="A405" t="s">
        <v>56</v>
      </c>
      <c r="B405" t="s">
        <v>171</v>
      </c>
      <c r="C405" s="17">
        <v>144205</v>
      </c>
      <c r="D405">
        <v>4</v>
      </c>
      <c r="E405">
        <v>17725</v>
      </c>
      <c r="F405" s="23">
        <v>44013</v>
      </c>
      <c r="G405" s="23">
        <v>44392</v>
      </c>
      <c r="H405">
        <v>0</v>
      </c>
      <c r="I405">
        <v>1</v>
      </c>
      <c r="J405">
        <v>11</v>
      </c>
      <c r="K405">
        <v>30</v>
      </c>
      <c r="L405">
        <v>2</v>
      </c>
      <c r="M405" s="25">
        <v>20.9</v>
      </c>
      <c r="N405" s="25">
        <v>23.022960000000001</v>
      </c>
      <c r="O405" s="27">
        <v>3905345</v>
      </c>
      <c r="P405" s="27">
        <v>363454</v>
      </c>
      <c r="Q405" s="27">
        <v>324664</v>
      </c>
      <c r="R405" s="27">
        <v>752</v>
      </c>
      <c r="S405">
        <v>0</v>
      </c>
      <c r="T405">
        <v>0</v>
      </c>
      <c r="V405" s="27">
        <v>0</v>
      </c>
      <c r="W405" s="27">
        <v>0</v>
      </c>
      <c r="X405" s="27">
        <v>0</v>
      </c>
      <c r="AA405" s="23">
        <v>44281</v>
      </c>
      <c r="AB405">
        <v>1</v>
      </c>
      <c r="AC405" t="s">
        <v>57</v>
      </c>
      <c r="AD405">
        <v>1</v>
      </c>
      <c r="AE405">
        <v>30</v>
      </c>
      <c r="AF405" s="27">
        <v>0</v>
      </c>
      <c r="AM405">
        <v>1</v>
      </c>
      <c r="AN405">
        <v>1</v>
      </c>
      <c r="AQ405" s="27">
        <v>1768000</v>
      </c>
      <c r="AR405" t="s">
        <v>58</v>
      </c>
      <c r="AS405">
        <v>0</v>
      </c>
      <c r="AT405">
        <v>0</v>
      </c>
      <c r="AW405">
        <v>1</v>
      </c>
      <c r="AX405">
        <v>2</v>
      </c>
      <c r="AY405">
        <v>44013</v>
      </c>
      <c r="AZ405" t="s">
        <v>59</v>
      </c>
      <c r="BB405">
        <v>1</v>
      </c>
      <c r="BC405">
        <v>7</v>
      </c>
      <c r="BD405">
        <v>2</v>
      </c>
      <c r="BE405" s="3">
        <v>44286</v>
      </c>
      <c r="BF405" s="16" t="str">
        <f>VLOOKUP(C405,'Cta Contable'!A:E,5,FALSE)</f>
        <v>A</v>
      </c>
      <c r="BG405" s="16" t="str">
        <f>VLOOKUP(C405,'Cta Contable'!A:D,4,FALSE)</f>
        <v>Consumo</v>
      </c>
      <c r="BH405" t="str">
        <f>VLOOKUP(Q405,Lista!A:B,2,TRUE)</f>
        <v>1- 2.500.000</v>
      </c>
      <c r="BI405" s="16" t="str">
        <f t="shared" si="14"/>
        <v>Al día</v>
      </c>
      <c r="BJ405" t="str">
        <f t="shared" si="13"/>
        <v>-</v>
      </c>
    </row>
    <row r="406" spans="1:62" x14ac:dyDescent="0.25">
      <c r="A406" t="s">
        <v>56</v>
      </c>
      <c r="B406" t="s">
        <v>171</v>
      </c>
      <c r="C406" s="17">
        <v>144205</v>
      </c>
      <c r="D406">
        <v>4</v>
      </c>
      <c r="E406">
        <v>20016</v>
      </c>
      <c r="F406" s="23">
        <v>44013</v>
      </c>
      <c r="G406" s="23">
        <v>44515</v>
      </c>
      <c r="H406">
        <v>15</v>
      </c>
      <c r="I406">
        <v>1</v>
      </c>
      <c r="J406">
        <v>7</v>
      </c>
      <c r="K406">
        <v>30</v>
      </c>
      <c r="L406">
        <v>2</v>
      </c>
      <c r="M406" s="25">
        <v>23.32</v>
      </c>
      <c r="N406" s="25">
        <v>25.981263999999999</v>
      </c>
      <c r="O406" s="27">
        <v>2000000</v>
      </c>
      <c r="P406" s="27">
        <v>146640</v>
      </c>
      <c r="Q406" s="27">
        <v>1200153</v>
      </c>
      <c r="R406" s="27">
        <v>17668</v>
      </c>
      <c r="S406">
        <v>0</v>
      </c>
      <c r="T406">
        <v>0</v>
      </c>
      <c r="V406" s="27">
        <v>0</v>
      </c>
      <c r="W406" s="27">
        <v>0</v>
      </c>
      <c r="X406" s="27">
        <v>0</v>
      </c>
      <c r="AA406" s="23">
        <v>44263</v>
      </c>
      <c r="AB406">
        <v>1</v>
      </c>
      <c r="AC406" t="s">
        <v>57</v>
      </c>
      <c r="AD406">
        <v>1</v>
      </c>
      <c r="AE406">
        <v>30</v>
      </c>
      <c r="AF406" s="27">
        <v>123316</v>
      </c>
      <c r="AM406">
        <v>1</v>
      </c>
      <c r="AN406">
        <v>1</v>
      </c>
      <c r="AQ406" s="27">
        <v>315000</v>
      </c>
      <c r="AR406" t="s">
        <v>58</v>
      </c>
      <c r="AS406">
        <v>0</v>
      </c>
      <c r="AT406">
        <v>0</v>
      </c>
      <c r="AW406">
        <v>1</v>
      </c>
      <c r="AX406">
        <v>1</v>
      </c>
      <c r="AY406">
        <v>44013</v>
      </c>
      <c r="AZ406" t="s">
        <v>59</v>
      </c>
      <c r="BB406">
        <v>1</v>
      </c>
      <c r="BC406">
        <v>7</v>
      </c>
      <c r="BD406">
        <v>2</v>
      </c>
      <c r="BE406" s="3">
        <v>44286</v>
      </c>
      <c r="BF406" s="16" t="str">
        <f>VLOOKUP(C406,'Cta Contable'!A:E,5,FALSE)</f>
        <v>A</v>
      </c>
      <c r="BG406" s="16" t="str">
        <f>VLOOKUP(C406,'Cta Contable'!A:D,4,FALSE)</f>
        <v>Consumo</v>
      </c>
      <c r="BH406" t="str">
        <f>VLOOKUP(Q406,Lista!A:B,2,TRUE)</f>
        <v>1- 2.500.000</v>
      </c>
      <c r="BI406" s="16" t="str">
        <f t="shared" si="14"/>
        <v>Al día</v>
      </c>
      <c r="BJ406" t="str">
        <f t="shared" si="13"/>
        <v>-</v>
      </c>
    </row>
    <row r="407" spans="1:62" x14ac:dyDescent="0.25">
      <c r="A407" t="s">
        <v>56</v>
      </c>
      <c r="B407" t="s">
        <v>171</v>
      </c>
      <c r="C407" s="17">
        <v>144205</v>
      </c>
      <c r="D407">
        <v>4</v>
      </c>
      <c r="E407">
        <v>20125</v>
      </c>
      <c r="F407" s="23">
        <v>43965</v>
      </c>
      <c r="G407" s="23">
        <v>44727</v>
      </c>
      <c r="H407">
        <v>0</v>
      </c>
      <c r="I407">
        <v>1</v>
      </c>
      <c r="J407">
        <v>10</v>
      </c>
      <c r="K407">
        <v>30</v>
      </c>
      <c r="L407">
        <v>2</v>
      </c>
      <c r="M407" s="25">
        <v>21.02</v>
      </c>
      <c r="N407" s="25">
        <v>23.168139</v>
      </c>
      <c r="O407" s="27">
        <v>5000000</v>
      </c>
      <c r="P407" s="27">
        <v>248697</v>
      </c>
      <c r="Q407" s="27">
        <v>3255747</v>
      </c>
      <c r="R407" s="27">
        <v>28335</v>
      </c>
      <c r="S407">
        <v>0</v>
      </c>
      <c r="T407">
        <v>0</v>
      </c>
      <c r="V407" s="27">
        <v>0</v>
      </c>
      <c r="W407" s="27">
        <v>0</v>
      </c>
      <c r="X407" s="27">
        <v>0</v>
      </c>
      <c r="AA407" s="23">
        <v>44280</v>
      </c>
      <c r="AB407">
        <v>1</v>
      </c>
      <c r="AC407" t="s">
        <v>57</v>
      </c>
      <c r="AD407">
        <v>1</v>
      </c>
      <c r="AE407">
        <v>30</v>
      </c>
      <c r="AF407" s="27">
        <v>0</v>
      </c>
      <c r="AM407">
        <v>1</v>
      </c>
      <c r="AN407">
        <v>1</v>
      </c>
      <c r="AQ407" s="27">
        <v>1223000</v>
      </c>
      <c r="AR407" t="s">
        <v>58</v>
      </c>
      <c r="AS407">
        <v>0</v>
      </c>
      <c r="AT407">
        <v>0</v>
      </c>
      <c r="AW407">
        <v>5</v>
      </c>
      <c r="BB407">
        <v>1</v>
      </c>
      <c r="BC407">
        <v>7</v>
      </c>
      <c r="BD407">
        <v>2</v>
      </c>
      <c r="BE407" s="3">
        <v>44286</v>
      </c>
      <c r="BF407" s="16" t="str">
        <f>VLOOKUP(C407,'Cta Contable'!A:E,5,FALSE)</f>
        <v>A</v>
      </c>
      <c r="BG407" s="16" t="str">
        <f>VLOOKUP(C407,'Cta Contable'!A:D,4,FALSE)</f>
        <v>Consumo</v>
      </c>
      <c r="BH407" t="str">
        <f>VLOOKUP(Q407,Lista!A:B,2,TRUE)</f>
        <v>2.500.001 - 5.000.000</v>
      </c>
      <c r="BI407" s="16" t="str">
        <f t="shared" si="14"/>
        <v>Al día</v>
      </c>
      <c r="BJ407" t="str">
        <f t="shared" si="13"/>
        <v>-</v>
      </c>
    </row>
    <row r="408" spans="1:62" x14ac:dyDescent="0.25">
      <c r="A408" t="s">
        <v>56</v>
      </c>
      <c r="B408" t="s">
        <v>171</v>
      </c>
      <c r="C408" s="17">
        <v>144205</v>
      </c>
      <c r="D408">
        <v>4</v>
      </c>
      <c r="E408">
        <v>16497</v>
      </c>
      <c r="F408" s="23">
        <v>44013</v>
      </c>
      <c r="G408" s="23">
        <v>44444</v>
      </c>
      <c r="H408">
        <v>0</v>
      </c>
      <c r="I408">
        <v>1</v>
      </c>
      <c r="J408">
        <v>8</v>
      </c>
      <c r="K408">
        <v>30</v>
      </c>
      <c r="L408">
        <v>2</v>
      </c>
      <c r="M408" s="25">
        <v>23.2</v>
      </c>
      <c r="N408" s="25">
        <v>25.833048000000002</v>
      </c>
      <c r="O408" s="27">
        <v>8187877</v>
      </c>
      <c r="P408" s="27">
        <v>673166</v>
      </c>
      <c r="Q408" s="27">
        <v>3779184</v>
      </c>
      <c r="R408" s="27">
        <v>60875</v>
      </c>
      <c r="S408">
        <v>0</v>
      </c>
      <c r="T408">
        <v>0</v>
      </c>
      <c r="V408" s="27">
        <v>0</v>
      </c>
      <c r="W408" s="27">
        <v>0</v>
      </c>
      <c r="X408" s="27">
        <v>0</v>
      </c>
      <c r="AA408" s="23">
        <v>44285</v>
      </c>
      <c r="AB408">
        <v>1</v>
      </c>
      <c r="AC408" t="s">
        <v>57</v>
      </c>
      <c r="AD408">
        <v>1</v>
      </c>
      <c r="AE408">
        <v>30</v>
      </c>
      <c r="AF408" s="27">
        <v>0</v>
      </c>
      <c r="AM408">
        <v>1</v>
      </c>
      <c r="AN408">
        <v>1</v>
      </c>
      <c r="AQ408" s="27">
        <v>1378000</v>
      </c>
      <c r="AR408" t="s">
        <v>58</v>
      </c>
      <c r="AS408">
        <v>0</v>
      </c>
      <c r="AT408">
        <v>0</v>
      </c>
      <c r="AW408">
        <v>1</v>
      </c>
      <c r="AX408">
        <v>2</v>
      </c>
      <c r="AY408">
        <v>44013</v>
      </c>
      <c r="AZ408" t="s">
        <v>59</v>
      </c>
      <c r="BB408">
        <v>1</v>
      </c>
      <c r="BC408">
        <v>7</v>
      </c>
      <c r="BD408">
        <v>2</v>
      </c>
      <c r="BE408" s="3">
        <v>44286</v>
      </c>
      <c r="BF408" s="16" t="str">
        <f>VLOOKUP(C408,'Cta Contable'!A:E,5,FALSE)</f>
        <v>A</v>
      </c>
      <c r="BG408" s="16" t="str">
        <f>VLOOKUP(C408,'Cta Contable'!A:D,4,FALSE)</f>
        <v>Consumo</v>
      </c>
      <c r="BH408" t="str">
        <f>VLOOKUP(Q408,Lista!A:B,2,TRUE)</f>
        <v>2.500.001 - 5.000.000</v>
      </c>
      <c r="BI408" s="16" t="str">
        <f t="shared" si="14"/>
        <v>Al día</v>
      </c>
      <c r="BJ408" t="str">
        <f t="shared" si="13"/>
        <v>-</v>
      </c>
    </row>
    <row r="409" spans="1:62" x14ac:dyDescent="0.25">
      <c r="A409" t="s">
        <v>56</v>
      </c>
      <c r="B409" t="s">
        <v>171</v>
      </c>
      <c r="C409" s="17">
        <v>144205</v>
      </c>
      <c r="D409">
        <v>3</v>
      </c>
      <c r="E409">
        <v>20970</v>
      </c>
      <c r="F409" s="23">
        <v>44161</v>
      </c>
      <c r="G409" s="23">
        <v>45092</v>
      </c>
      <c r="H409">
        <v>0</v>
      </c>
      <c r="I409">
        <v>1</v>
      </c>
      <c r="J409">
        <v>3</v>
      </c>
      <c r="K409">
        <v>30</v>
      </c>
      <c r="L409">
        <v>2</v>
      </c>
      <c r="M409" s="25">
        <v>21.02</v>
      </c>
      <c r="N409" s="25">
        <v>23.168139</v>
      </c>
      <c r="O409" s="27">
        <v>5000000</v>
      </c>
      <c r="P409" s="27">
        <v>215699</v>
      </c>
      <c r="Q409" s="27">
        <v>4608881</v>
      </c>
      <c r="R409" s="27">
        <v>40287</v>
      </c>
      <c r="S409">
        <v>0</v>
      </c>
      <c r="T409">
        <v>0</v>
      </c>
      <c r="V409" s="27">
        <v>0</v>
      </c>
      <c r="W409" s="27">
        <v>0</v>
      </c>
      <c r="X409" s="27">
        <v>0</v>
      </c>
      <c r="AA409" s="23">
        <v>44271</v>
      </c>
      <c r="AB409">
        <v>1</v>
      </c>
      <c r="AC409" t="s">
        <v>57</v>
      </c>
      <c r="AD409">
        <v>1</v>
      </c>
      <c r="AE409">
        <v>30</v>
      </c>
      <c r="AF409" s="27">
        <v>0</v>
      </c>
      <c r="AM409">
        <v>1</v>
      </c>
      <c r="AN409">
        <v>1</v>
      </c>
      <c r="AO409" s="40">
        <v>44161</v>
      </c>
      <c r="AP409" s="40" t="s">
        <v>59</v>
      </c>
      <c r="AQ409" s="27">
        <v>1507000</v>
      </c>
      <c r="AR409" t="s">
        <v>58</v>
      </c>
      <c r="AS409">
        <v>1</v>
      </c>
      <c r="AT409">
        <v>0</v>
      </c>
      <c r="AW409">
        <v>5</v>
      </c>
      <c r="BB409">
        <v>1</v>
      </c>
      <c r="BC409">
        <v>7</v>
      </c>
      <c r="BD409">
        <v>2</v>
      </c>
      <c r="BE409" s="3">
        <v>44286</v>
      </c>
      <c r="BF409" s="16" t="str">
        <f>VLOOKUP(C409,'Cta Contable'!A:E,5,FALSE)</f>
        <v>A</v>
      </c>
      <c r="BG409" s="16" t="str">
        <f>VLOOKUP(C409,'Cta Contable'!A:D,4,FALSE)</f>
        <v>Consumo</v>
      </c>
      <c r="BH409" t="str">
        <f>VLOOKUP(Q409,Lista!A:B,2,TRUE)</f>
        <v>2.500.001 - 5.000.000</v>
      </c>
      <c r="BI409" s="16" t="str">
        <f t="shared" si="14"/>
        <v>Al día</v>
      </c>
      <c r="BJ409" t="str">
        <f t="shared" si="13"/>
        <v>-</v>
      </c>
    </row>
    <row r="410" spans="1:62" x14ac:dyDescent="0.25">
      <c r="A410" t="s">
        <v>56</v>
      </c>
      <c r="B410" t="s">
        <v>171</v>
      </c>
      <c r="C410" s="17">
        <v>144205</v>
      </c>
      <c r="D410">
        <v>4</v>
      </c>
      <c r="E410">
        <v>16866</v>
      </c>
      <c r="F410" s="23">
        <v>44013</v>
      </c>
      <c r="G410" s="23">
        <v>44666</v>
      </c>
      <c r="H410">
        <v>0</v>
      </c>
      <c r="I410">
        <v>1</v>
      </c>
      <c r="J410">
        <v>8</v>
      </c>
      <c r="K410">
        <v>30</v>
      </c>
      <c r="L410">
        <v>2</v>
      </c>
      <c r="M410" s="25">
        <v>20.34</v>
      </c>
      <c r="N410" s="25">
        <v>22.347531</v>
      </c>
      <c r="O410" s="27">
        <v>11641485</v>
      </c>
      <c r="P410" s="27">
        <v>663495</v>
      </c>
      <c r="Q410" s="27">
        <v>7641728</v>
      </c>
      <c r="R410" s="27">
        <v>60452</v>
      </c>
      <c r="S410">
        <v>0</v>
      </c>
      <c r="T410">
        <v>0</v>
      </c>
      <c r="V410" s="27">
        <v>0</v>
      </c>
      <c r="W410" s="27">
        <v>0</v>
      </c>
      <c r="X410" s="27">
        <v>0</v>
      </c>
      <c r="AA410" s="23">
        <v>44271</v>
      </c>
      <c r="AB410">
        <v>1</v>
      </c>
      <c r="AC410" t="s">
        <v>57</v>
      </c>
      <c r="AD410">
        <v>1</v>
      </c>
      <c r="AE410">
        <v>30</v>
      </c>
      <c r="AF410" s="27">
        <v>0</v>
      </c>
      <c r="AM410">
        <v>1</v>
      </c>
      <c r="AN410">
        <v>1</v>
      </c>
      <c r="AQ410" s="27">
        <v>2051100</v>
      </c>
      <c r="AR410" t="s">
        <v>58</v>
      </c>
      <c r="AS410">
        <v>0</v>
      </c>
      <c r="AT410">
        <v>0</v>
      </c>
      <c r="AW410">
        <v>1</v>
      </c>
      <c r="AX410">
        <v>2</v>
      </c>
      <c r="AY410">
        <v>44013</v>
      </c>
      <c r="AZ410" t="s">
        <v>59</v>
      </c>
      <c r="BB410">
        <v>1</v>
      </c>
      <c r="BC410">
        <v>7</v>
      </c>
      <c r="BD410">
        <v>2</v>
      </c>
      <c r="BE410" s="3">
        <v>44286</v>
      </c>
      <c r="BF410" s="16" t="str">
        <f>VLOOKUP(C410,'Cta Contable'!A:E,5,FALSE)</f>
        <v>A</v>
      </c>
      <c r="BG410" s="16" t="str">
        <f>VLOOKUP(C410,'Cta Contable'!A:D,4,FALSE)</f>
        <v>Consumo</v>
      </c>
      <c r="BH410" t="str">
        <f>VLOOKUP(Q410,Lista!A:B,2,TRUE)</f>
        <v>5.000.001 - 10.000.000</v>
      </c>
      <c r="BI410" s="16" t="str">
        <f t="shared" si="14"/>
        <v>Al día</v>
      </c>
      <c r="BJ410" t="str">
        <f t="shared" si="13"/>
        <v>-</v>
      </c>
    </row>
    <row r="411" spans="1:62" x14ac:dyDescent="0.25">
      <c r="A411" t="s">
        <v>56</v>
      </c>
      <c r="B411" t="s">
        <v>171</v>
      </c>
      <c r="C411" s="17">
        <v>144205</v>
      </c>
      <c r="D411">
        <v>4</v>
      </c>
      <c r="E411">
        <v>18719</v>
      </c>
      <c r="F411" s="23">
        <v>44013</v>
      </c>
      <c r="G411" s="23">
        <v>45153</v>
      </c>
      <c r="H411">
        <v>0</v>
      </c>
      <c r="I411">
        <v>1</v>
      </c>
      <c r="J411">
        <v>33</v>
      </c>
      <c r="K411">
        <v>30</v>
      </c>
      <c r="L411">
        <v>2</v>
      </c>
      <c r="M411" s="25">
        <v>17.37</v>
      </c>
      <c r="N411" s="25">
        <v>18.821816999999999</v>
      </c>
      <c r="O411" s="27">
        <v>21931142</v>
      </c>
      <c r="P411" s="27">
        <v>769741</v>
      </c>
      <c r="Q411" s="27">
        <v>2902243</v>
      </c>
      <c r="R411" s="27">
        <v>63001</v>
      </c>
      <c r="S411">
        <v>0</v>
      </c>
      <c r="T411">
        <v>0</v>
      </c>
      <c r="V411" s="27">
        <v>0</v>
      </c>
      <c r="W411" s="27">
        <v>0</v>
      </c>
      <c r="X411" s="27">
        <v>0</v>
      </c>
      <c r="AA411" s="23">
        <v>44242</v>
      </c>
      <c r="AB411">
        <v>1</v>
      </c>
      <c r="AC411" t="s">
        <v>57</v>
      </c>
      <c r="AD411">
        <v>1</v>
      </c>
      <c r="AE411">
        <v>30</v>
      </c>
      <c r="AF411" s="27">
        <v>0</v>
      </c>
      <c r="AM411">
        <v>1</v>
      </c>
      <c r="AN411">
        <v>1</v>
      </c>
      <c r="AQ411" s="27">
        <v>576000</v>
      </c>
      <c r="AR411" t="s">
        <v>58</v>
      </c>
      <c r="AS411">
        <v>0</v>
      </c>
      <c r="AT411">
        <v>0</v>
      </c>
      <c r="AW411">
        <v>1</v>
      </c>
      <c r="AX411">
        <v>2</v>
      </c>
      <c r="AY411">
        <v>44013</v>
      </c>
      <c r="AZ411" t="s">
        <v>59</v>
      </c>
      <c r="BB411">
        <v>1</v>
      </c>
      <c r="BC411">
        <v>7</v>
      </c>
      <c r="BD411">
        <v>2</v>
      </c>
      <c r="BE411" s="3">
        <v>44286</v>
      </c>
      <c r="BF411" s="16" t="str">
        <f>VLOOKUP(C411,'Cta Contable'!A:E,5,FALSE)</f>
        <v>A</v>
      </c>
      <c r="BG411" s="16" t="str">
        <f>VLOOKUP(C411,'Cta Contable'!A:D,4,FALSE)</f>
        <v>Consumo</v>
      </c>
      <c r="BH411" t="str">
        <f>VLOOKUP(Q411,Lista!A:B,2,TRUE)</f>
        <v>2.500.001 - 5.000.000</v>
      </c>
      <c r="BI411" s="16" t="str">
        <f t="shared" si="14"/>
        <v>Al día</v>
      </c>
      <c r="BJ411" t="str">
        <f t="shared" si="13"/>
        <v>-</v>
      </c>
    </row>
    <row r="412" spans="1:62" x14ac:dyDescent="0.25">
      <c r="A412" t="s">
        <v>56</v>
      </c>
      <c r="B412" t="s">
        <v>171</v>
      </c>
      <c r="C412" s="17">
        <v>144205</v>
      </c>
      <c r="D412">
        <v>4</v>
      </c>
      <c r="E412">
        <v>17980</v>
      </c>
      <c r="F412" s="23">
        <v>43454</v>
      </c>
      <c r="G412" s="23">
        <v>44409</v>
      </c>
      <c r="H412">
        <v>0</v>
      </c>
      <c r="I412">
        <v>1</v>
      </c>
      <c r="J412">
        <v>26</v>
      </c>
      <c r="K412">
        <v>30</v>
      </c>
      <c r="L412">
        <v>2</v>
      </c>
      <c r="M412" s="25">
        <v>17.32</v>
      </c>
      <c r="N412" s="25">
        <v>18.763266999999999</v>
      </c>
      <c r="O412" s="27">
        <v>10000000</v>
      </c>
      <c r="P412" s="27">
        <v>402395</v>
      </c>
      <c r="Q412" s="27">
        <v>1921818</v>
      </c>
      <c r="R412" s="27">
        <v>24975</v>
      </c>
      <c r="S412">
        <v>0</v>
      </c>
      <c r="T412">
        <v>0</v>
      </c>
      <c r="V412" s="27">
        <v>0</v>
      </c>
      <c r="W412" s="27">
        <v>0</v>
      </c>
      <c r="X412" s="27">
        <v>0</v>
      </c>
      <c r="AA412" s="23">
        <v>44258</v>
      </c>
      <c r="AB412">
        <v>1</v>
      </c>
      <c r="AC412" t="s">
        <v>57</v>
      </c>
      <c r="AD412">
        <v>1</v>
      </c>
      <c r="AE412">
        <v>30</v>
      </c>
      <c r="AF412" s="27">
        <v>0</v>
      </c>
      <c r="AM412">
        <v>1</v>
      </c>
      <c r="AN412">
        <v>1</v>
      </c>
      <c r="AQ412" s="27">
        <v>1273000</v>
      </c>
      <c r="AR412" t="s">
        <v>58</v>
      </c>
      <c r="AS412">
        <v>0</v>
      </c>
      <c r="AT412">
        <v>0</v>
      </c>
      <c r="AW412">
        <v>5</v>
      </c>
      <c r="BB412">
        <v>1</v>
      </c>
      <c r="BC412">
        <v>7</v>
      </c>
      <c r="BD412">
        <v>2</v>
      </c>
      <c r="BE412" s="3">
        <v>44286</v>
      </c>
      <c r="BF412" s="16" t="str">
        <f>VLOOKUP(C412,'Cta Contable'!A:E,5,FALSE)</f>
        <v>A</v>
      </c>
      <c r="BG412" s="16" t="str">
        <f>VLOOKUP(C412,'Cta Contable'!A:D,4,FALSE)</f>
        <v>Consumo</v>
      </c>
      <c r="BH412" t="str">
        <f>VLOOKUP(Q412,Lista!A:B,2,TRUE)</f>
        <v>1- 2.500.000</v>
      </c>
      <c r="BI412" s="16" t="str">
        <f t="shared" si="14"/>
        <v>Al día</v>
      </c>
      <c r="BJ412" t="str">
        <f t="shared" si="13"/>
        <v>-</v>
      </c>
    </row>
    <row r="413" spans="1:62" x14ac:dyDescent="0.25">
      <c r="A413" t="s">
        <v>56</v>
      </c>
      <c r="B413" t="s">
        <v>171</v>
      </c>
      <c r="C413" s="17">
        <v>144205</v>
      </c>
      <c r="D413">
        <v>4</v>
      </c>
      <c r="E413">
        <v>19203</v>
      </c>
      <c r="F413" s="23">
        <v>44013</v>
      </c>
      <c r="G413" s="23">
        <v>44576</v>
      </c>
      <c r="H413">
        <v>0</v>
      </c>
      <c r="I413">
        <v>1</v>
      </c>
      <c r="J413">
        <v>17</v>
      </c>
      <c r="K413">
        <v>30</v>
      </c>
      <c r="L413">
        <v>2</v>
      </c>
      <c r="M413" s="25">
        <v>21.01</v>
      </c>
      <c r="N413" s="25">
        <v>23.156034999999999</v>
      </c>
      <c r="O413" s="27">
        <v>3097489</v>
      </c>
      <c r="P413" s="27">
        <v>202110</v>
      </c>
      <c r="Q413" s="27">
        <v>50254</v>
      </c>
      <c r="R413" s="27">
        <v>145</v>
      </c>
      <c r="S413">
        <v>0</v>
      </c>
      <c r="T413">
        <v>0</v>
      </c>
      <c r="V413" s="27">
        <v>0</v>
      </c>
      <c r="W413" s="27">
        <v>0</v>
      </c>
      <c r="X413" s="27">
        <v>0</v>
      </c>
      <c r="AA413" s="23">
        <v>44280</v>
      </c>
      <c r="AB413">
        <v>1</v>
      </c>
      <c r="AC413" t="s">
        <v>57</v>
      </c>
      <c r="AD413">
        <v>1</v>
      </c>
      <c r="AE413">
        <v>30</v>
      </c>
      <c r="AF413" s="27">
        <v>0</v>
      </c>
      <c r="AM413">
        <v>1</v>
      </c>
      <c r="AN413">
        <v>1</v>
      </c>
      <c r="AQ413" s="27">
        <v>1404000</v>
      </c>
      <c r="AR413" t="s">
        <v>58</v>
      </c>
      <c r="AS413">
        <v>0</v>
      </c>
      <c r="AT413">
        <v>0</v>
      </c>
      <c r="AW413">
        <v>1</v>
      </c>
      <c r="AX413">
        <v>2</v>
      </c>
      <c r="AY413">
        <v>44013</v>
      </c>
      <c r="AZ413" t="s">
        <v>59</v>
      </c>
      <c r="BB413">
        <v>1</v>
      </c>
      <c r="BC413">
        <v>7</v>
      </c>
      <c r="BD413">
        <v>2</v>
      </c>
      <c r="BE413" s="3">
        <v>44286</v>
      </c>
      <c r="BF413" s="16" t="str">
        <f>VLOOKUP(C413,'Cta Contable'!A:E,5,FALSE)</f>
        <v>A</v>
      </c>
      <c r="BG413" s="16" t="str">
        <f>VLOOKUP(C413,'Cta Contable'!A:D,4,FALSE)</f>
        <v>Consumo</v>
      </c>
      <c r="BH413" t="str">
        <f>VLOOKUP(Q413,Lista!A:B,2,TRUE)</f>
        <v>1- 2.500.000</v>
      </c>
      <c r="BI413" s="16" t="str">
        <f t="shared" si="14"/>
        <v>Al día</v>
      </c>
      <c r="BJ413" t="str">
        <f t="shared" si="13"/>
        <v>-</v>
      </c>
    </row>
    <row r="414" spans="1:62" x14ac:dyDescent="0.25">
      <c r="A414" t="s">
        <v>56</v>
      </c>
      <c r="B414" t="s">
        <v>171</v>
      </c>
      <c r="C414" s="17">
        <v>144205</v>
      </c>
      <c r="D414">
        <v>4</v>
      </c>
      <c r="E414">
        <v>17158</v>
      </c>
      <c r="F414" s="23">
        <v>43300</v>
      </c>
      <c r="G414" s="23">
        <v>44788</v>
      </c>
      <c r="H414">
        <v>0</v>
      </c>
      <c r="I414">
        <v>1</v>
      </c>
      <c r="J414">
        <v>37</v>
      </c>
      <c r="K414">
        <v>30</v>
      </c>
      <c r="L414">
        <v>2</v>
      </c>
      <c r="M414" s="25">
        <v>20.150001</v>
      </c>
      <c r="N414" s="25">
        <v>22.119140999999999</v>
      </c>
      <c r="O414" s="27">
        <v>29900000</v>
      </c>
      <c r="P414" s="27">
        <v>912259</v>
      </c>
      <c r="Q414" s="27">
        <v>8701105</v>
      </c>
      <c r="R414" s="27">
        <v>29220</v>
      </c>
      <c r="S414">
        <v>0</v>
      </c>
      <c r="T414">
        <v>0</v>
      </c>
      <c r="V414" s="27">
        <v>0</v>
      </c>
      <c r="W414" s="27">
        <v>0</v>
      </c>
      <c r="X414" s="27">
        <v>0</v>
      </c>
      <c r="AA414" s="23">
        <v>44279</v>
      </c>
      <c r="AB414">
        <v>1</v>
      </c>
      <c r="AC414" t="s">
        <v>57</v>
      </c>
      <c r="AD414">
        <v>1</v>
      </c>
      <c r="AE414">
        <v>30</v>
      </c>
      <c r="AF414" s="27">
        <v>0</v>
      </c>
      <c r="AM414">
        <v>1</v>
      </c>
      <c r="AN414">
        <v>1</v>
      </c>
      <c r="AQ414" s="27">
        <v>2160900</v>
      </c>
      <c r="AR414" t="s">
        <v>58</v>
      </c>
      <c r="AS414">
        <v>0</v>
      </c>
      <c r="AT414">
        <v>0</v>
      </c>
      <c r="AW414">
        <v>5</v>
      </c>
      <c r="BB414">
        <v>1</v>
      </c>
      <c r="BC414">
        <v>7</v>
      </c>
      <c r="BD414">
        <v>2</v>
      </c>
      <c r="BE414" s="3">
        <v>44286</v>
      </c>
      <c r="BF414" s="16" t="str">
        <f>VLOOKUP(C414,'Cta Contable'!A:E,5,FALSE)</f>
        <v>A</v>
      </c>
      <c r="BG414" s="16" t="str">
        <f>VLOOKUP(C414,'Cta Contable'!A:D,4,FALSE)</f>
        <v>Consumo</v>
      </c>
      <c r="BH414" t="str">
        <f>VLOOKUP(Q414,Lista!A:B,2,TRUE)</f>
        <v>5.000.001 - 10.000.000</v>
      </c>
      <c r="BI414" s="16" t="str">
        <f t="shared" si="14"/>
        <v>Al día</v>
      </c>
      <c r="BJ414" t="str">
        <f t="shared" si="13"/>
        <v>-</v>
      </c>
    </row>
    <row r="415" spans="1:62" x14ac:dyDescent="0.25">
      <c r="A415" t="s">
        <v>56</v>
      </c>
      <c r="B415" t="s">
        <v>171</v>
      </c>
      <c r="C415" s="17">
        <v>144205</v>
      </c>
      <c r="D415">
        <v>4</v>
      </c>
      <c r="E415">
        <v>21247</v>
      </c>
      <c r="F415" s="23">
        <v>44224</v>
      </c>
      <c r="G415" s="23">
        <v>44941</v>
      </c>
      <c r="H415">
        <v>15</v>
      </c>
      <c r="I415">
        <v>1</v>
      </c>
      <c r="J415">
        <v>0</v>
      </c>
      <c r="K415">
        <v>30</v>
      </c>
      <c r="L415">
        <v>2</v>
      </c>
      <c r="M415" s="25">
        <v>22.619997999999999</v>
      </c>
      <c r="N415" s="25">
        <v>25.118919999999999</v>
      </c>
      <c r="O415" s="27">
        <v>4000000</v>
      </c>
      <c r="P415" s="27">
        <v>215938</v>
      </c>
      <c r="Q415" s="27">
        <v>3859573</v>
      </c>
      <c r="R415" s="27">
        <v>36388</v>
      </c>
      <c r="S415">
        <v>0</v>
      </c>
      <c r="T415">
        <v>0</v>
      </c>
      <c r="V415" s="27">
        <v>0</v>
      </c>
      <c r="W415" s="27">
        <v>0</v>
      </c>
      <c r="X415" s="27">
        <v>0</v>
      </c>
      <c r="AA415" s="23">
        <v>44272</v>
      </c>
      <c r="AB415">
        <v>1</v>
      </c>
      <c r="AC415" t="s">
        <v>57</v>
      </c>
      <c r="AD415">
        <v>1</v>
      </c>
      <c r="AE415">
        <v>30</v>
      </c>
      <c r="AF415" s="27">
        <v>103</v>
      </c>
      <c r="AM415">
        <v>1</v>
      </c>
      <c r="AN415">
        <v>1</v>
      </c>
      <c r="AQ415" s="27">
        <v>248000</v>
      </c>
      <c r="AR415" t="s">
        <v>58</v>
      </c>
      <c r="AS415">
        <v>0</v>
      </c>
      <c r="AT415">
        <v>0</v>
      </c>
      <c r="AW415">
        <v>5</v>
      </c>
      <c r="BB415">
        <v>1</v>
      </c>
      <c r="BC415">
        <v>7</v>
      </c>
      <c r="BD415">
        <v>2</v>
      </c>
      <c r="BE415" s="3">
        <v>44286</v>
      </c>
      <c r="BF415" s="16" t="str">
        <f>VLOOKUP(C415,'Cta Contable'!A:E,5,FALSE)</f>
        <v>A</v>
      </c>
      <c r="BG415" s="16" t="str">
        <f>VLOOKUP(C415,'Cta Contable'!A:D,4,FALSE)</f>
        <v>Consumo</v>
      </c>
      <c r="BH415" t="str">
        <f>VLOOKUP(Q415,Lista!A:B,2,TRUE)</f>
        <v>2.500.001 - 5.000.000</v>
      </c>
      <c r="BI415" s="16" t="str">
        <f t="shared" si="14"/>
        <v>Al día</v>
      </c>
      <c r="BJ415" t="str">
        <f t="shared" si="13"/>
        <v>-</v>
      </c>
    </row>
    <row r="416" spans="1:62" x14ac:dyDescent="0.25">
      <c r="A416" t="s">
        <v>56</v>
      </c>
      <c r="B416" t="s">
        <v>171</v>
      </c>
      <c r="C416" s="17">
        <v>144205</v>
      </c>
      <c r="D416">
        <v>4</v>
      </c>
      <c r="E416">
        <v>20917</v>
      </c>
      <c r="F416" s="23">
        <v>44148</v>
      </c>
      <c r="G416" s="23">
        <v>44757</v>
      </c>
      <c r="H416">
        <v>0</v>
      </c>
      <c r="I416">
        <v>1</v>
      </c>
      <c r="J416">
        <v>4</v>
      </c>
      <c r="K416">
        <v>30</v>
      </c>
      <c r="L416">
        <v>2</v>
      </c>
      <c r="M416" s="25">
        <v>11.42</v>
      </c>
      <c r="N416" s="25">
        <v>12.037115999999999</v>
      </c>
      <c r="O416" s="27">
        <v>2000000</v>
      </c>
      <c r="P416" s="27">
        <v>110292</v>
      </c>
      <c r="Q416" s="27">
        <v>1629721</v>
      </c>
      <c r="R416" s="27">
        <v>4116</v>
      </c>
      <c r="S416">
        <v>0</v>
      </c>
      <c r="T416">
        <v>0</v>
      </c>
      <c r="V416" s="27">
        <v>0</v>
      </c>
      <c r="W416" s="27">
        <v>0</v>
      </c>
      <c r="X416" s="27">
        <v>0</v>
      </c>
      <c r="AA416" s="23">
        <v>44280</v>
      </c>
      <c r="AB416">
        <v>1</v>
      </c>
      <c r="AC416" t="s">
        <v>57</v>
      </c>
      <c r="AD416">
        <v>1</v>
      </c>
      <c r="AE416">
        <v>30</v>
      </c>
      <c r="AF416" s="27">
        <v>0</v>
      </c>
      <c r="AM416">
        <v>1</v>
      </c>
      <c r="AN416">
        <v>1</v>
      </c>
      <c r="AQ416" s="27">
        <v>2557500</v>
      </c>
      <c r="AR416" t="s">
        <v>58</v>
      </c>
      <c r="AS416">
        <v>0</v>
      </c>
      <c r="AT416">
        <v>0</v>
      </c>
      <c r="AW416">
        <v>5</v>
      </c>
      <c r="BB416">
        <v>1</v>
      </c>
      <c r="BC416">
        <v>7</v>
      </c>
      <c r="BD416">
        <v>2</v>
      </c>
      <c r="BE416" s="3">
        <v>44286</v>
      </c>
      <c r="BF416" s="16" t="str">
        <f>VLOOKUP(C416,'Cta Contable'!A:E,5,FALSE)</f>
        <v>A</v>
      </c>
      <c r="BG416" s="16" t="str">
        <f>VLOOKUP(C416,'Cta Contable'!A:D,4,FALSE)</f>
        <v>Consumo</v>
      </c>
      <c r="BH416" t="str">
        <f>VLOOKUP(Q416,Lista!A:B,2,TRUE)</f>
        <v>1- 2.500.000</v>
      </c>
      <c r="BI416" s="16" t="str">
        <f t="shared" si="14"/>
        <v>Al día</v>
      </c>
      <c r="BJ416" t="str">
        <f t="shared" si="13"/>
        <v>-</v>
      </c>
    </row>
    <row r="417" spans="1:62" x14ac:dyDescent="0.25">
      <c r="A417" t="s">
        <v>56</v>
      </c>
      <c r="B417" t="s">
        <v>171</v>
      </c>
      <c r="C417" s="17">
        <v>144205</v>
      </c>
      <c r="D417">
        <v>3</v>
      </c>
      <c r="E417">
        <v>21249</v>
      </c>
      <c r="F417" s="23">
        <v>44225</v>
      </c>
      <c r="G417" s="23">
        <v>45703</v>
      </c>
      <c r="H417">
        <v>0</v>
      </c>
      <c r="I417">
        <v>1</v>
      </c>
      <c r="J417">
        <v>1</v>
      </c>
      <c r="K417">
        <v>30</v>
      </c>
      <c r="L417">
        <v>2</v>
      </c>
      <c r="M417" s="25">
        <v>21.02</v>
      </c>
      <c r="N417" s="25">
        <v>23.168139</v>
      </c>
      <c r="O417" s="27">
        <v>29900000</v>
      </c>
      <c r="P417" s="27">
        <v>926196</v>
      </c>
      <c r="Q417" s="27">
        <v>29490964</v>
      </c>
      <c r="R417" s="27">
        <v>241066</v>
      </c>
      <c r="S417">
        <v>0</v>
      </c>
      <c r="T417">
        <v>0</v>
      </c>
      <c r="V417" s="27">
        <v>0</v>
      </c>
      <c r="W417" s="27">
        <v>0</v>
      </c>
      <c r="X417" s="27">
        <v>0</v>
      </c>
      <c r="AA417" s="23">
        <v>44271</v>
      </c>
      <c r="AB417">
        <v>1</v>
      </c>
      <c r="AC417" t="s">
        <v>57</v>
      </c>
      <c r="AD417">
        <v>1</v>
      </c>
      <c r="AE417">
        <v>30</v>
      </c>
      <c r="AF417" s="27">
        <v>0</v>
      </c>
      <c r="AM417">
        <v>1</v>
      </c>
      <c r="AN417">
        <v>1</v>
      </c>
      <c r="AO417" s="40">
        <v>44225</v>
      </c>
      <c r="AP417" s="40" t="s">
        <v>59</v>
      </c>
      <c r="AQ417" s="27">
        <v>1912200</v>
      </c>
      <c r="AR417" t="s">
        <v>58</v>
      </c>
      <c r="AS417">
        <v>1</v>
      </c>
      <c r="AT417">
        <v>0</v>
      </c>
      <c r="AW417">
        <v>5</v>
      </c>
      <c r="BB417">
        <v>1</v>
      </c>
      <c r="BC417">
        <v>7</v>
      </c>
      <c r="BD417">
        <v>2</v>
      </c>
      <c r="BE417" s="3">
        <v>44286</v>
      </c>
      <c r="BF417" s="16" t="str">
        <f>VLOOKUP(C417,'Cta Contable'!A:E,5,FALSE)</f>
        <v>A</v>
      </c>
      <c r="BG417" s="16" t="str">
        <f>VLOOKUP(C417,'Cta Contable'!A:D,4,FALSE)</f>
        <v>Consumo</v>
      </c>
      <c r="BH417" t="str">
        <f>VLOOKUP(Q417,Lista!A:B,2,TRUE)</f>
        <v>20.000.001 - 63.000.000</v>
      </c>
      <c r="BI417" s="16" t="str">
        <f t="shared" si="14"/>
        <v>Al día</v>
      </c>
      <c r="BJ417" t="str">
        <f t="shared" si="13"/>
        <v>-</v>
      </c>
    </row>
    <row r="418" spans="1:62" x14ac:dyDescent="0.25">
      <c r="A418" t="s">
        <v>56</v>
      </c>
      <c r="B418" t="s">
        <v>171</v>
      </c>
      <c r="C418" s="17">
        <v>144205</v>
      </c>
      <c r="D418">
        <v>4</v>
      </c>
      <c r="E418">
        <v>20557</v>
      </c>
      <c r="F418" s="23">
        <v>44081</v>
      </c>
      <c r="G418" s="23">
        <v>44880</v>
      </c>
      <c r="H418">
        <v>15</v>
      </c>
      <c r="I418">
        <v>1</v>
      </c>
      <c r="J418">
        <v>5</v>
      </c>
      <c r="K418">
        <v>30</v>
      </c>
      <c r="L418">
        <v>2</v>
      </c>
      <c r="M418" s="25">
        <v>17.420000000000002</v>
      </c>
      <c r="N418" s="25">
        <v>18.880393000000002</v>
      </c>
      <c r="O418" s="27">
        <v>4700000</v>
      </c>
      <c r="P418" s="27">
        <v>218318</v>
      </c>
      <c r="Q418" s="27">
        <v>3927446</v>
      </c>
      <c r="R418" s="27">
        <v>82783</v>
      </c>
      <c r="S418">
        <v>0</v>
      </c>
      <c r="T418">
        <v>0</v>
      </c>
      <c r="V418" s="27">
        <v>0</v>
      </c>
      <c r="W418" s="27">
        <v>0</v>
      </c>
      <c r="X418" s="27">
        <v>0</v>
      </c>
      <c r="AA418" s="23">
        <v>44285</v>
      </c>
      <c r="AB418">
        <v>1</v>
      </c>
      <c r="AC418" t="s">
        <v>57</v>
      </c>
      <c r="AD418">
        <v>1</v>
      </c>
      <c r="AE418">
        <v>30</v>
      </c>
      <c r="AF418" s="27">
        <v>161303</v>
      </c>
      <c r="AM418">
        <v>1</v>
      </c>
      <c r="AN418">
        <v>1</v>
      </c>
      <c r="AQ418" s="27">
        <v>410000</v>
      </c>
      <c r="AR418" t="s">
        <v>58</v>
      </c>
      <c r="AS418">
        <v>0</v>
      </c>
      <c r="AT418">
        <v>0</v>
      </c>
      <c r="AW418">
        <v>5</v>
      </c>
      <c r="BB418">
        <v>1</v>
      </c>
      <c r="BC418">
        <v>7</v>
      </c>
      <c r="BD418">
        <v>2</v>
      </c>
      <c r="BE418" s="3">
        <v>44286</v>
      </c>
      <c r="BF418" s="16" t="str">
        <f>VLOOKUP(C418,'Cta Contable'!A:E,5,FALSE)</f>
        <v>A</v>
      </c>
      <c r="BG418" s="16" t="str">
        <f>VLOOKUP(C418,'Cta Contable'!A:D,4,FALSE)</f>
        <v>Consumo</v>
      </c>
      <c r="BH418" t="str">
        <f>VLOOKUP(Q418,Lista!A:B,2,TRUE)</f>
        <v>2.500.001 - 5.000.000</v>
      </c>
      <c r="BI418" s="16" t="str">
        <f t="shared" si="14"/>
        <v>Al día</v>
      </c>
      <c r="BJ418" t="str">
        <f t="shared" si="13"/>
        <v>-</v>
      </c>
    </row>
    <row r="419" spans="1:62" x14ac:dyDescent="0.25">
      <c r="A419" t="s">
        <v>56</v>
      </c>
      <c r="B419" t="s">
        <v>171</v>
      </c>
      <c r="C419" s="17">
        <v>144205</v>
      </c>
      <c r="D419">
        <v>3</v>
      </c>
      <c r="E419">
        <v>19864</v>
      </c>
      <c r="F419" s="23">
        <v>44013</v>
      </c>
      <c r="G419" s="23">
        <v>44849</v>
      </c>
      <c r="H419">
        <v>0</v>
      </c>
      <c r="I419">
        <v>1</v>
      </c>
      <c r="J419">
        <v>8</v>
      </c>
      <c r="K419">
        <v>30</v>
      </c>
      <c r="L419">
        <v>2</v>
      </c>
      <c r="M419" s="25">
        <v>20.98</v>
      </c>
      <c r="N419" s="25">
        <v>23.119727999999999</v>
      </c>
      <c r="O419" s="27">
        <v>7550590</v>
      </c>
      <c r="P419" s="27">
        <v>353223</v>
      </c>
      <c r="Q419" s="27">
        <v>5663506</v>
      </c>
      <c r="R419" s="27">
        <v>49515</v>
      </c>
      <c r="S419">
        <v>0</v>
      </c>
      <c r="T419">
        <v>0</v>
      </c>
      <c r="V419" s="27">
        <v>0</v>
      </c>
      <c r="W419" s="27">
        <v>0</v>
      </c>
      <c r="X419" s="27">
        <v>0</v>
      </c>
      <c r="AA419" s="23">
        <v>44270</v>
      </c>
      <c r="AB419">
        <v>1</v>
      </c>
      <c r="AC419" t="s">
        <v>57</v>
      </c>
      <c r="AD419">
        <v>1</v>
      </c>
      <c r="AE419">
        <v>30</v>
      </c>
      <c r="AF419" s="27">
        <v>0</v>
      </c>
      <c r="AM419">
        <v>1</v>
      </c>
      <c r="AN419">
        <v>1</v>
      </c>
      <c r="AO419" s="40">
        <v>44013</v>
      </c>
      <c r="AP419" s="40" t="s">
        <v>59</v>
      </c>
      <c r="AQ419" s="27">
        <v>934000</v>
      </c>
      <c r="AR419" t="s">
        <v>58</v>
      </c>
      <c r="AS419">
        <v>1</v>
      </c>
      <c r="AT419">
        <v>0</v>
      </c>
      <c r="AW419">
        <v>5</v>
      </c>
      <c r="BB419">
        <v>1</v>
      </c>
      <c r="BC419">
        <v>7</v>
      </c>
      <c r="BD419">
        <v>2</v>
      </c>
      <c r="BE419" s="3">
        <v>44286</v>
      </c>
      <c r="BF419" s="16" t="str">
        <f>VLOOKUP(C419,'Cta Contable'!A:E,5,FALSE)</f>
        <v>A</v>
      </c>
      <c r="BG419" s="16" t="str">
        <f>VLOOKUP(C419,'Cta Contable'!A:D,4,FALSE)</f>
        <v>Consumo</v>
      </c>
      <c r="BH419" t="str">
        <f>VLOOKUP(Q419,Lista!A:B,2,TRUE)</f>
        <v>5.000.001 - 10.000.000</v>
      </c>
      <c r="BI419" s="16" t="str">
        <f t="shared" si="14"/>
        <v>Al día</v>
      </c>
      <c r="BJ419" t="str">
        <f t="shared" si="13"/>
        <v>-</v>
      </c>
    </row>
    <row r="420" spans="1:62" x14ac:dyDescent="0.25">
      <c r="A420" t="s">
        <v>56</v>
      </c>
      <c r="B420" t="s">
        <v>171</v>
      </c>
      <c r="C420" s="17">
        <v>144205</v>
      </c>
      <c r="D420">
        <v>4</v>
      </c>
      <c r="E420">
        <v>20597</v>
      </c>
      <c r="F420" s="23">
        <v>44092</v>
      </c>
      <c r="G420" s="23">
        <v>45337</v>
      </c>
      <c r="H420">
        <v>0</v>
      </c>
      <c r="I420">
        <v>1</v>
      </c>
      <c r="J420">
        <v>5</v>
      </c>
      <c r="K420">
        <v>30</v>
      </c>
      <c r="L420">
        <v>2</v>
      </c>
      <c r="M420" s="25">
        <v>19.32</v>
      </c>
      <c r="N420" s="25">
        <v>21.126010999999998</v>
      </c>
      <c r="O420" s="27">
        <v>5000000</v>
      </c>
      <c r="P420" s="27">
        <v>170510</v>
      </c>
      <c r="Q420" s="27">
        <v>4512990</v>
      </c>
      <c r="R420" s="27">
        <v>43596</v>
      </c>
      <c r="S420">
        <v>0</v>
      </c>
      <c r="T420">
        <v>0</v>
      </c>
      <c r="V420" s="27">
        <v>0</v>
      </c>
      <c r="W420" s="27">
        <v>0</v>
      </c>
      <c r="X420" s="27">
        <v>0</v>
      </c>
      <c r="AA420" s="23">
        <v>44267</v>
      </c>
      <c r="AB420">
        <v>1</v>
      </c>
      <c r="AC420" t="s">
        <v>57</v>
      </c>
      <c r="AD420">
        <v>1</v>
      </c>
      <c r="AE420">
        <v>30</v>
      </c>
      <c r="AF420" s="27">
        <v>0</v>
      </c>
      <c r="AM420">
        <v>1</v>
      </c>
      <c r="AN420">
        <v>1</v>
      </c>
      <c r="AQ420" s="27">
        <v>1832000</v>
      </c>
      <c r="AR420" t="s">
        <v>58</v>
      </c>
      <c r="AS420">
        <v>0</v>
      </c>
      <c r="AT420">
        <v>0</v>
      </c>
      <c r="AW420">
        <v>5</v>
      </c>
      <c r="BB420">
        <v>1</v>
      </c>
      <c r="BC420">
        <v>7</v>
      </c>
      <c r="BD420">
        <v>2</v>
      </c>
      <c r="BE420" s="3">
        <v>44286</v>
      </c>
      <c r="BF420" s="16" t="str">
        <f>VLOOKUP(C420,'Cta Contable'!A:E,5,FALSE)</f>
        <v>A</v>
      </c>
      <c r="BG420" s="16" t="str">
        <f>VLOOKUP(C420,'Cta Contable'!A:D,4,FALSE)</f>
        <v>Consumo</v>
      </c>
      <c r="BH420" t="str">
        <f>VLOOKUP(Q420,Lista!A:B,2,TRUE)</f>
        <v>2.500.001 - 5.000.000</v>
      </c>
      <c r="BI420" s="16" t="str">
        <f t="shared" si="14"/>
        <v>Al día</v>
      </c>
      <c r="BJ420" t="str">
        <f t="shared" si="13"/>
        <v>-</v>
      </c>
    </row>
    <row r="421" spans="1:62" x14ac:dyDescent="0.25">
      <c r="A421" t="s">
        <v>56</v>
      </c>
      <c r="B421" t="s">
        <v>171</v>
      </c>
      <c r="C421" s="17">
        <v>144205</v>
      </c>
      <c r="D421">
        <v>4</v>
      </c>
      <c r="E421">
        <v>20648</v>
      </c>
      <c r="F421" s="23">
        <v>44104</v>
      </c>
      <c r="G421" s="23">
        <v>44545</v>
      </c>
      <c r="H421">
        <v>0</v>
      </c>
      <c r="I421">
        <v>1</v>
      </c>
      <c r="J421">
        <v>5</v>
      </c>
      <c r="K421">
        <v>30</v>
      </c>
      <c r="L421">
        <v>2</v>
      </c>
      <c r="M421" s="25">
        <v>23.42</v>
      </c>
      <c r="N421" s="25">
        <v>26.104899</v>
      </c>
      <c r="O421" s="27">
        <v>1000000</v>
      </c>
      <c r="P421" s="27">
        <v>82321</v>
      </c>
      <c r="Q421" s="27">
        <v>671266</v>
      </c>
      <c r="R421" s="27">
        <v>6118</v>
      </c>
      <c r="S421">
        <v>0</v>
      </c>
      <c r="T421">
        <v>0</v>
      </c>
      <c r="V421" s="27">
        <v>0</v>
      </c>
      <c r="W421" s="27">
        <v>0</v>
      </c>
      <c r="X421" s="27">
        <v>0</v>
      </c>
      <c r="AA421" s="23">
        <v>44271</v>
      </c>
      <c r="AB421">
        <v>1</v>
      </c>
      <c r="AC421" t="s">
        <v>57</v>
      </c>
      <c r="AD421">
        <v>1</v>
      </c>
      <c r="AE421">
        <v>30</v>
      </c>
      <c r="AF421" s="27">
        <v>0</v>
      </c>
      <c r="AM421">
        <v>1</v>
      </c>
      <c r="AN421">
        <v>1</v>
      </c>
      <c r="AQ421" s="27">
        <v>488000</v>
      </c>
      <c r="AR421" t="s">
        <v>58</v>
      </c>
      <c r="AS421">
        <v>0</v>
      </c>
      <c r="AT421">
        <v>0</v>
      </c>
      <c r="AW421">
        <v>5</v>
      </c>
      <c r="BB421">
        <v>1</v>
      </c>
      <c r="BC421">
        <v>7</v>
      </c>
      <c r="BD421">
        <v>2</v>
      </c>
      <c r="BE421" s="3">
        <v>44286</v>
      </c>
      <c r="BF421" s="16" t="str">
        <f>VLOOKUP(C421,'Cta Contable'!A:E,5,FALSE)</f>
        <v>A</v>
      </c>
      <c r="BG421" s="16" t="str">
        <f>VLOOKUP(C421,'Cta Contable'!A:D,4,FALSE)</f>
        <v>Consumo</v>
      </c>
      <c r="BH421" t="str">
        <f>VLOOKUP(Q421,Lista!A:B,2,TRUE)</f>
        <v>1- 2.500.000</v>
      </c>
      <c r="BI421" s="16" t="str">
        <f t="shared" si="14"/>
        <v>Al día</v>
      </c>
      <c r="BJ421" t="str">
        <f t="shared" si="13"/>
        <v>-</v>
      </c>
    </row>
    <row r="422" spans="1:62" x14ac:dyDescent="0.25">
      <c r="A422" t="s">
        <v>56</v>
      </c>
      <c r="B422" t="s">
        <v>171</v>
      </c>
      <c r="C422" s="17">
        <v>144205</v>
      </c>
      <c r="D422">
        <v>4</v>
      </c>
      <c r="E422">
        <v>21376</v>
      </c>
      <c r="F422" s="23">
        <v>44253</v>
      </c>
      <c r="G422" s="23">
        <v>45000</v>
      </c>
      <c r="H422">
        <v>0</v>
      </c>
      <c r="I422">
        <v>1</v>
      </c>
      <c r="J422">
        <v>0</v>
      </c>
      <c r="K422">
        <v>30</v>
      </c>
      <c r="L422">
        <v>2</v>
      </c>
      <c r="M422" s="25">
        <v>21.02</v>
      </c>
      <c r="N422" s="25">
        <v>23.168139</v>
      </c>
      <c r="O422" s="27">
        <v>3000000</v>
      </c>
      <c r="P422" s="27">
        <v>154186</v>
      </c>
      <c r="Q422" s="27">
        <v>3000000</v>
      </c>
      <c r="R422" s="27">
        <v>26280</v>
      </c>
      <c r="S422">
        <v>0</v>
      </c>
      <c r="T422">
        <v>0</v>
      </c>
      <c r="V422" s="27">
        <v>0</v>
      </c>
      <c r="W422" s="27">
        <v>0</v>
      </c>
      <c r="X422" s="27">
        <v>0</v>
      </c>
      <c r="AA422" s="23">
        <v>44270</v>
      </c>
      <c r="AB422">
        <v>1</v>
      </c>
      <c r="AC422" t="s">
        <v>57</v>
      </c>
      <c r="AD422">
        <v>1</v>
      </c>
      <c r="AE422">
        <v>30</v>
      </c>
      <c r="AF422" s="27">
        <v>0</v>
      </c>
      <c r="AM422">
        <v>1</v>
      </c>
      <c r="AN422">
        <v>1</v>
      </c>
      <c r="AQ422" s="27">
        <v>1064000</v>
      </c>
      <c r="AR422" t="s">
        <v>58</v>
      </c>
      <c r="AS422">
        <v>0</v>
      </c>
      <c r="AT422">
        <v>0</v>
      </c>
      <c r="AW422">
        <v>5</v>
      </c>
      <c r="BB422">
        <v>1</v>
      </c>
      <c r="BC422">
        <v>7</v>
      </c>
      <c r="BD422">
        <v>2</v>
      </c>
      <c r="BE422" s="3">
        <v>44286</v>
      </c>
      <c r="BF422" s="16" t="str">
        <f>VLOOKUP(C422,'Cta Contable'!A:E,5,FALSE)</f>
        <v>A</v>
      </c>
      <c r="BG422" s="16" t="str">
        <f>VLOOKUP(C422,'Cta Contable'!A:D,4,FALSE)</f>
        <v>Consumo</v>
      </c>
      <c r="BH422" t="str">
        <f>VLOOKUP(Q422,Lista!A:B,2,TRUE)</f>
        <v>2.500.001 - 5.000.000</v>
      </c>
      <c r="BI422" s="16" t="str">
        <f t="shared" si="14"/>
        <v>Al día</v>
      </c>
      <c r="BJ422" t="str">
        <f t="shared" si="13"/>
        <v>-</v>
      </c>
    </row>
    <row r="423" spans="1:62" x14ac:dyDescent="0.25">
      <c r="A423" t="s">
        <v>56</v>
      </c>
      <c r="B423" t="s">
        <v>171</v>
      </c>
      <c r="C423" s="17">
        <v>144205</v>
      </c>
      <c r="D423">
        <v>4</v>
      </c>
      <c r="E423">
        <v>18333</v>
      </c>
      <c r="F423" s="23">
        <v>43531</v>
      </c>
      <c r="G423" s="23">
        <v>44992</v>
      </c>
      <c r="H423">
        <v>0</v>
      </c>
      <c r="I423">
        <v>1</v>
      </c>
      <c r="J423">
        <v>24</v>
      </c>
      <c r="K423">
        <v>30</v>
      </c>
      <c r="L423">
        <v>2</v>
      </c>
      <c r="M423" s="25">
        <v>21.12</v>
      </c>
      <c r="N423" s="25">
        <v>23.289241000000001</v>
      </c>
      <c r="O423" s="27">
        <v>29900000</v>
      </c>
      <c r="P423" s="27">
        <v>927805</v>
      </c>
      <c r="Q423" s="27">
        <v>18009808</v>
      </c>
      <c r="R423" s="27">
        <v>274716</v>
      </c>
      <c r="S423">
        <v>0</v>
      </c>
      <c r="T423">
        <v>0</v>
      </c>
      <c r="V423" s="27">
        <v>0</v>
      </c>
      <c r="W423" s="27">
        <v>0</v>
      </c>
      <c r="X423" s="27">
        <v>0</v>
      </c>
      <c r="AA423" s="23">
        <v>44259</v>
      </c>
      <c r="AB423">
        <v>1</v>
      </c>
      <c r="AC423" t="s">
        <v>57</v>
      </c>
      <c r="AD423">
        <v>1</v>
      </c>
      <c r="AE423">
        <v>30</v>
      </c>
      <c r="AF423" s="27">
        <v>0</v>
      </c>
      <c r="AM423">
        <v>1</v>
      </c>
      <c r="AN423">
        <v>1</v>
      </c>
      <c r="AQ423" s="27">
        <v>2244400</v>
      </c>
      <c r="AR423" t="s">
        <v>58</v>
      </c>
      <c r="AS423">
        <v>0</v>
      </c>
      <c r="AT423">
        <v>0</v>
      </c>
      <c r="AW423">
        <v>5</v>
      </c>
      <c r="BB423">
        <v>1</v>
      </c>
      <c r="BC423">
        <v>7</v>
      </c>
      <c r="BD423">
        <v>2</v>
      </c>
      <c r="BE423" s="3">
        <v>44286</v>
      </c>
      <c r="BF423" s="16" t="str">
        <f>VLOOKUP(C423,'Cta Contable'!A:E,5,FALSE)</f>
        <v>A</v>
      </c>
      <c r="BG423" s="16" t="str">
        <f>VLOOKUP(C423,'Cta Contable'!A:D,4,FALSE)</f>
        <v>Consumo</v>
      </c>
      <c r="BH423" t="str">
        <f>VLOOKUP(Q423,Lista!A:B,2,TRUE)</f>
        <v>15.000.001 - 20.000.000</v>
      </c>
      <c r="BI423" s="16" t="str">
        <f t="shared" si="14"/>
        <v>Al día</v>
      </c>
      <c r="BJ423" t="str">
        <f t="shared" si="13"/>
        <v>-</v>
      </c>
    </row>
    <row r="424" spans="1:62" x14ac:dyDescent="0.25">
      <c r="A424" t="s">
        <v>56</v>
      </c>
      <c r="B424" t="s">
        <v>171</v>
      </c>
      <c r="C424" s="17">
        <v>144205</v>
      </c>
      <c r="D424">
        <v>4</v>
      </c>
      <c r="E424">
        <v>19175</v>
      </c>
      <c r="F424" s="23">
        <v>44013</v>
      </c>
      <c r="G424" s="23">
        <v>44819</v>
      </c>
      <c r="H424">
        <v>0</v>
      </c>
      <c r="I424">
        <v>1</v>
      </c>
      <c r="J424">
        <v>8</v>
      </c>
      <c r="K424">
        <v>30</v>
      </c>
      <c r="L424">
        <v>2</v>
      </c>
      <c r="M424" s="25">
        <v>23.41</v>
      </c>
      <c r="N424" s="25">
        <v>26.09253</v>
      </c>
      <c r="O424" s="27">
        <v>8656265</v>
      </c>
      <c r="P424" s="27">
        <v>427644</v>
      </c>
      <c r="Q424" s="27">
        <v>6422804</v>
      </c>
      <c r="R424" s="27">
        <v>71009</v>
      </c>
      <c r="S424">
        <v>0</v>
      </c>
      <c r="T424">
        <v>0</v>
      </c>
      <c r="V424" s="27">
        <v>0</v>
      </c>
      <c r="W424" s="27">
        <v>0</v>
      </c>
      <c r="X424" s="27">
        <v>0</v>
      </c>
      <c r="AA424" s="23">
        <v>44268</v>
      </c>
      <c r="AB424">
        <v>1</v>
      </c>
      <c r="AC424" t="s">
        <v>57</v>
      </c>
      <c r="AD424">
        <v>1</v>
      </c>
      <c r="AE424">
        <v>30</v>
      </c>
      <c r="AF424" s="27">
        <v>0</v>
      </c>
      <c r="AM424">
        <v>1</v>
      </c>
      <c r="AN424">
        <v>1</v>
      </c>
      <c r="AQ424" s="27">
        <v>1148000</v>
      </c>
      <c r="AR424" t="s">
        <v>58</v>
      </c>
      <c r="AS424">
        <v>0</v>
      </c>
      <c r="AT424">
        <v>0</v>
      </c>
      <c r="AW424">
        <v>1</v>
      </c>
      <c r="AX424">
        <v>2</v>
      </c>
      <c r="AY424">
        <v>44013</v>
      </c>
      <c r="AZ424" t="s">
        <v>59</v>
      </c>
      <c r="BB424">
        <v>1</v>
      </c>
      <c r="BC424">
        <v>7</v>
      </c>
      <c r="BD424">
        <v>2</v>
      </c>
      <c r="BE424" s="3">
        <v>44286</v>
      </c>
      <c r="BF424" s="16" t="str">
        <f>VLOOKUP(C424,'Cta Contable'!A:E,5,FALSE)</f>
        <v>A</v>
      </c>
      <c r="BG424" s="16" t="str">
        <f>VLOOKUP(C424,'Cta Contable'!A:D,4,FALSE)</f>
        <v>Consumo</v>
      </c>
      <c r="BH424" t="str">
        <f>VLOOKUP(Q424,Lista!A:B,2,TRUE)</f>
        <v>5.000.001 - 10.000.000</v>
      </c>
      <c r="BI424" s="16" t="str">
        <f t="shared" si="14"/>
        <v>Al día</v>
      </c>
      <c r="BJ424" t="str">
        <f t="shared" si="13"/>
        <v>-</v>
      </c>
    </row>
    <row r="425" spans="1:62" x14ac:dyDescent="0.25">
      <c r="A425" t="s">
        <v>56</v>
      </c>
      <c r="B425" t="s">
        <v>171</v>
      </c>
      <c r="C425" s="17">
        <v>144205</v>
      </c>
      <c r="D425">
        <v>4</v>
      </c>
      <c r="E425">
        <v>20959</v>
      </c>
      <c r="F425" s="23">
        <v>44160</v>
      </c>
      <c r="G425" s="23">
        <v>45458</v>
      </c>
      <c r="H425">
        <v>0</v>
      </c>
      <c r="I425">
        <v>1</v>
      </c>
      <c r="J425">
        <v>3</v>
      </c>
      <c r="K425">
        <v>30</v>
      </c>
      <c r="L425">
        <v>2</v>
      </c>
      <c r="M425" s="25">
        <v>17.420000000000002</v>
      </c>
      <c r="N425" s="25">
        <v>18.880393000000002</v>
      </c>
      <c r="O425" s="27">
        <v>19900000</v>
      </c>
      <c r="P425" s="27">
        <v>636165</v>
      </c>
      <c r="Q425" s="27">
        <v>18842201</v>
      </c>
      <c r="R425" s="27">
        <v>136770</v>
      </c>
      <c r="S425">
        <v>0</v>
      </c>
      <c r="T425">
        <v>0</v>
      </c>
      <c r="V425" s="27">
        <v>0</v>
      </c>
      <c r="W425" s="27">
        <v>0</v>
      </c>
      <c r="X425" s="27">
        <v>0</v>
      </c>
      <c r="AA425" s="23">
        <v>44270</v>
      </c>
      <c r="AB425">
        <v>1</v>
      </c>
      <c r="AC425" t="s">
        <v>57</v>
      </c>
      <c r="AD425">
        <v>1</v>
      </c>
      <c r="AE425">
        <v>30</v>
      </c>
      <c r="AF425" s="27">
        <v>0</v>
      </c>
      <c r="AM425">
        <v>1</v>
      </c>
      <c r="AN425">
        <v>1</v>
      </c>
      <c r="AQ425" s="27">
        <v>970200</v>
      </c>
      <c r="AR425" t="s">
        <v>58</v>
      </c>
      <c r="AS425">
        <v>0</v>
      </c>
      <c r="AT425">
        <v>0</v>
      </c>
      <c r="AW425">
        <v>5</v>
      </c>
      <c r="BB425">
        <v>1</v>
      </c>
      <c r="BC425">
        <v>7</v>
      </c>
      <c r="BD425">
        <v>2</v>
      </c>
      <c r="BE425" s="3">
        <v>44286</v>
      </c>
      <c r="BF425" s="16" t="str">
        <f>VLOOKUP(C425,'Cta Contable'!A:E,5,FALSE)</f>
        <v>A</v>
      </c>
      <c r="BG425" s="16" t="str">
        <f>VLOOKUP(C425,'Cta Contable'!A:D,4,FALSE)</f>
        <v>Consumo</v>
      </c>
      <c r="BH425" t="str">
        <f>VLOOKUP(Q425,Lista!A:B,2,TRUE)</f>
        <v>15.000.001 - 20.000.000</v>
      </c>
      <c r="BI425" s="16" t="str">
        <f t="shared" si="14"/>
        <v>Al día</v>
      </c>
      <c r="BJ425" t="str">
        <f t="shared" si="13"/>
        <v>-</v>
      </c>
    </row>
    <row r="426" spans="1:62" x14ac:dyDescent="0.25">
      <c r="A426" t="s">
        <v>56</v>
      </c>
      <c r="B426" t="s">
        <v>171</v>
      </c>
      <c r="C426" s="17">
        <v>144205</v>
      </c>
      <c r="D426">
        <v>4</v>
      </c>
      <c r="E426">
        <v>19945</v>
      </c>
      <c r="F426" s="23">
        <v>44013</v>
      </c>
      <c r="G426" s="23">
        <v>45015</v>
      </c>
      <c r="H426">
        <v>0</v>
      </c>
      <c r="I426">
        <v>1</v>
      </c>
      <c r="J426">
        <v>8</v>
      </c>
      <c r="K426">
        <v>30</v>
      </c>
      <c r="L426">
        <v>2</v>
      </c>
      <c r="M426" s="25">
        <v>17.47</v>
      </c>
      <c r="N426" s="25">
        <v>18.938995999999999</v>
      </c>
      <c r="O426" s="27">
        <v>5000000</v>
      </c>
      <c r="P426" s="27">
        <v>196576</v>
      </c>
      <c r="Q426" s="27">
        <v>3887654</v>
      </c>
      <c r="R426" s="27">
        <v>45288</v>
      </c>
      <c r="S426">
        <v>0</v>
      </c>
      <c r="T426">
        <v>0</v>
      </c>
      <c r="V426" s="27">
        <v>0</v>
      </c>
      <c r="W426" s="27">
        <v>0</v>
      </c>
      <c r="X426" s="27">
        <v>0</v>
      </c>
      <c r="AA426" s="23">
        <v>44261</v>
      </c>
      <c r="AB426">
        <v>1</v>
      </c>
      <c r="AC426" t="s">
        <v>57</v>
      </c>
      <c r="AD426">
        <v>1</v>
      </c>
      <c r="AE426">
        <v>30</v>
      </c>
      <c r="AF426" s="27">
        <v>0</v>
      </c>
      <c r="AM426">
        <v>1</v>
      </c>
      <c r="AN426">
        <v>1</v>
      </c>
      <c r="AQ426" s="27">
        <v>318000</v>
      </c>
      <c r="AR426" t="s">
        <v>58</v>
      </c>
      <c r="AS426">
        <v>0</v>
      </c>
      <c r="AT426">
        <v>0</v>
      </c>
      <c r="AW426">
        <v>1</v>
      </c>
      <c r="AX426">
        <v>1</v>
      </c>
      <c r="AY426">
        <v>44013</v>
      </c>
      <c r="AZ426" t="s">
        <v>59</v>
      </c>
      <c r="BB426">
        <v>1</v>
      </c>
      <c r="BC426">
        <v>7</v>
      </c>
      <c r="BD426">
        <v>2</v>
      </c>
      <c r="BE426" s="3">
        <v>44286</v>
      </c>
      <c r="BF426" s="16" t="str">
        <f>VLOOKUP(C426,'Cta Contable'!A:E,5,FALSE)</f>
        <v>A</v>
      </c>
      <c r="BG426" s="16" t="str">
        <f>VLOOKUP(C426,'Cta Contable'!A:D,4,FALSE)</f>
        <v>Consumo</v>
      </c>
      <c r="BH426" t="str">
        <f>VLOOKUP(Q426,Lista!A:B,2,TRUE)</f>
        <v>2.500.001 - 5.000.000</v>
      </c>
      <c r="BI426" s="16" t="str">
        <f t="shared" si="14"/>
        <v>Al día</v>
      </c>
      <c r="BJ426" t="str">
        <f t="shared" si="13"/>
        <v>-</v>
      </c>
    </row>
    <row r="427" spans="1:62" x14ac:dyDescent="0.25">
      <c r="A427" t="s">
        <v>56</v>
      </c>
      <c r="B427" t="s">
        <v>171</v>
      </c>
      <c r="C427" s="17">
        <v>144205</v>
      </c>
      <c r="D427">
        <v>4</v>
      </c>
      <c r="E427">
        <v>18418</v>
      </c>
      <c r="F427" s="23">
        <v>44013</v>
      </c>
      <c r="G427" s="23">
        <v>44576</v>
      </c>
      <c r="H427">
        <v>0</v>
      </c>
      <c r="I427">
        <v>1</v>
      </c>
      <c r="J427">
        <v>8</v>
      </c>
      <c r="K427">
        <v>30</v>
      </c>
      <c r="L427">
        <v>2</v>
      </c>
      <c r="M427" s="25">
        <v>17.52</v>
      </c>
      <c r="N427" s="25">
        <v>18.997626</v>
      </c>
      <c r="O427" s="27">
        <v>3101736</v>
      </c>
      <c r="P427" s="27">
        <v>197200</v>
      </c>
      <c r="Q427" s="27">
        <v>1688357</v>
      </c>
      <c r="R427" s="27">
        <v>11508</v>
      </c>
      <c r="S427">
        <v>0</v>
      </c>
      <c r="T427">
        <v>0</v>
      </c>
      <c r="V427" s="27">
        <v>0</v>
      </c>
      <c r="W427" s="27">
        <v>0</v>
      </c>
      <c r="X427" s="27">
        <v>0</v>
      </c>
      <c r="AA427" s="23">
        <v>44271</v>
      </c>
      <c r="AB427">
        <v>1</v>
      </c>
      <c r="AC427" t="s">
        <v>57</v>
      </c>
      <c r="AD427">
        <v>1</v>
      </c>
      <c r="AE427">
        <v>30</v>
      </c>
      <c r="AF427" s="27">
        <v>0</v>
      </c>
      <c r="AM427">
        <v>1</v>
      </c>
      <c r="AN427">
        <v>1</v>
      </c>
      <c r="AQ427" s="27">
        <v>950000</v>
      </c>
      <c r="AR427" t="s">
        <v>58</v>
      </c>
      <c r="AS427">
        <v>0</v>
      </c>
      <c r="AT427">
        <v>0</v>
      </c>
      <c r="AW427">
        <v>1</v>
      </c>
      <c r="AX427">
        <v>2</v>
      </c>
      <c r="AY427">
        <v>44013</v>
      </c>
      <c r="AZ427" t="s">
        <v>59</v>
      </c>
      <c r="BB427">
        <v>1</v>
      </c>
      <c r="BC427">
        <v>7</v>
      </c>
      <c r="BD427">
        <v>2</v>
      </c>
      <c r="BE427" s="3">
        <v>44286</v>
      </c>
      <c r="BF427" s="16" t="str">
        <f>VLOOKUP(C427,'Cta Contable'!A:E,5,FALSE)</f>
        <v>A</v>
      </c>
      <c r="BG427" s="16" t="str">
        <f>VLOOKUP(C427,'Cta Contable'!A:D,4,FALSE)</f>
        <v>Consumo</v>
      </c>
      <c r="BH427" t="str">
        <f>VLOOKUP(Q427,Lista!A:B,2,TRUE)</f>
        <v>1- 2.500.000</v>
      </c>
      <c r="BI427" s="16" t="str">
        <f t="shared" si="14"/>
        <v>Al día</v>
      </c>
      <c r="BJ427" t="str">
        <f t="shared" si="13"/>
        <v>-</v>
      </c>
    </row>
    <row r="428" spans="1:62" x14ac:dyDescent="0.25">
      <c r="A428" t="s">
        <v>56</v>
      </c>
      <c r="B428" t="s">
        <v>171</v>
      </c>
      <c r="C428" s="17">
        <v>144205</v>
      </c>
      <c r="D428">
        <v>4</v>
      </c>
      <c r="E428">
        <v>21054</v>
      </c>
      <c r="F428" s="23">
        <v>44176</v>
      </c>
      <c r="G428" s="23">
        <v>44620</v>
      </c>
      <c r="H428">
        <v>0</v>
      </c>
      <c r="I428">
        <v>1</v>
      </c>
      <c r="J428">
        <v>8</v>
      </c>
      <c r="K428">
        <v>30</v>
      </c>
      <c r="L428">
        <v>2</v>
      </c>
      <c r="M428" s="25">
        <v>23.42</v>
      </c>
      <c r="N428" s="25">
        <v>26.104899</v>
      </c>
      <c r="O428" s="27">
        <v>1000000</v>
      </c>
      <c r="P428" s="27">
        <v>82321</v>
      </c>
      <c r="Q428" s="27">
        <v>431828</v>
      </c>
      <c r="R428" s="27">
        <v>18819</v>
      </c>
      <c r="S428">
        <v>0</v>
      </c>
      <c r="T428">
        <v>0</v>
      </c>
      <c r="V428" s="27">
        <v>0</v>
      </c>
      <c r="W428" s="27">
        <v>0</v>
      </c>
      <c r="X428" s="27">
        <v>0</v>
      </c>
      <c r="AA428" s="23">
        <v>44219</v>
      </c>
      <c r="AB428">
        <v>1</v>
      </c>
      <c r="AC428" t="s">
        <v>57</v>
      </c>
      <c r="AD428">
        <v>1</v>
      </c>
      <c r="AE428">
        <v>30</v>
      </c>
      <c r="AF428" s="27">
        <v>0</v>
      </c>
      <c r="AM428">
        <v>1</v>
      </c>
      <c r="AN428">
        <v>1</v>
      </c>
      <c r="AQ428" s="27">
        <v>628000</v>
      </c>
      <c r="AR428" t="s">
        <v>58</v>
      </c>
      <c r="AS428">
        <v>0</v>
      </c>
      <c r="AT428">
        <v>0</v>
      </c>
      <c r="AW428">
        <v>5</v>
      </c>
      <c r="BB428">
        <v>1</v>
      </c>
      <c r="BC428">
        <v>7</v>
      </c>
      <c r="BD428">
        <v>2</v>
      </c>
      <c r="BE428" s="3">
        <v>44286</v>
      </c>
      <c r="BF428" s="16" t="str">
        <f>VLOOKUP(C428,'Cta Contable'!A:E,5,FALSE)</f>
        <v>A</v>
      </c>
      <c r="BG428" s="16" t="str">
        <f>VLOOKUP(C428,'Cta Contable'!A:D,4,FALSE)</f>
        <v>Consumo</v>
      </c>
      <c r="BH428" t="str">
        <f>VLOOKUP(Q428,Lista!A:B,2,TRUE)</f>
        <v>1- 2.500.000</v>
      </c>
      <c r="BI428" s="16" t="str">
        <f t="shared" si="14"/>
        <v>Al día</v>
      </c>
      <c r="BJ428" t="str">
        <f t="shared" si="13"/>
        <v>-</v>
      </c>
    </row>
    <row r="429" spans="1:62" x14ac:dyDescent="0.25">
      <c r="A429" t="s">
        <v>56</v>
      </c>
      <c r="B429" t="s">
        <v>171</v>
      </c>
      <c r="C429" s="17">
        <v>144205</v>
      </c>
      <c r="D429">
        <v>4</v>
      </c>
      <c r="E429">
        <v>18870</v>
      </c>
      <c r="F429" s="23">
        <v>44013</v>
      </c>
      <c r="G429" s="23">
        <v>44819</v>
      </c>
      <c r="H429">
        <v>0</v>
      </c>
      <c r="I429">
        <v>1</v>
      </c>
      <c r="J429">
        <v>8</v>
      </c>
      <c r="K429">
        <v>30</v>
      </c>
      <c r="L429">
        <v>2</v>
      </c>
      <c r="M429" s="25">
        <v>17.39</v>
      </c>
      <c r="N429" s="25">
        <v>18.845244000000001</v>
      </c>
      <c r="O429" s="27">
        <v>11579503</v>
      </c>
      <c r="P429" s="27">
        <v>537707</v>
      </c>
      <c r="Q429" s="27">
        <v>8465775</v>
      </c>
      <c r="R429" s="27">
        <v>60799</v>
      </c>
      <c r="S429">
        <v>0</v>
      </c>
      <c r="T429">
        <v>0</v>
      </c>
      <c r="V429" s="27">
        <v>0</v>
      </c>
      <c r="W429" s="27">
        <v>0</v>
      </c>
      <c r="X429" s="27">
        <v>0</v>
      </c>
      <c r="AA429" s="23">
        <v>44278</v>
      </c>
      <c r="AB429">
        <v>1</v>
      </c>
      <c r="AC429" t="s">
        <v>57</v>
      </c>
      <c r="AD429">
        <v>1</v>
      </c>
      <c r="AE429">
        <v>30</v>
      </c>
      <c r="AF429" s="27">
        <v>0</v>
      </c>
      <c r="AM429">
        <v>1</v>
      </c>
      <c r="AN429">
        <v>1</v>
      </c>
      <c r="AQ429" s="27">
        <v>1212000</v>
      </c>
      <c r="AR429" t="s">
        <v>58</v>
      </c>
      <c r="AS429">
        <v>0</v>
      </c>
      <c r="AT429">
        <v>0</v>
      </c>
      <c r="AW429">
        <v>1</v>
      </c>
      <c r="AX429">
        <v>2</v>
      </c>
      <c r="AY429">
        <v>44013</v>
      </c>
      <c r="AZ429" t="s">
        <v>59</v>
      </c>
      <c r="BB429">
        <v>1</v>
      </c>
      <c r="BC429">
        <v>7</v>
      </c>
      <c r="BD429">
        <v>2</v>
      </c>
      <c r="BE429" s="3">
        <v>44286</v>
      </c>
      <c r="BF429" s="16" t="str">
        <f>VLOOKUP(C429,'Cta Contable'!A:E,5,FALSE)</f>
        <v>A</v>
      </c>
      <c r="BG429" s="16" t="str">
        <f>VLOOKUP(C429,'Cta Contable'!A:D,4,FALSE)</f>
        <v>Consumo</v>
      </c>
      <c r="BH429" t="str">
        <f>VLOOKUP(Q429,Lista!A:B,2,TRUE)</f>
        <v>5.000.001 - 10.000.000</v>
      </c>
      <c r="BI429" s="16" t="str">
        <f t="shared" si="14"/>
        <v>Al día</v>
      </c>
      <c r="BJ429" t="str">
        <f t="shared" si="13"/>
        <v>-</v>
      </c>
    </row>
    <row r="430" spans="1:62" x14ac:dyDescent="0.25">
      <c r="A430" t="s">
        <v>56</v>
      </c>
      <c r="B430" t="s">
        <v>171</v>
      </c>
      <c r="C430" s="17">
        <v>144205</v>
      </c>
      <c r="D430">
        <v>3</v>
      </c>
      <c r="E430">
        <v>19867</v>
      </c>
      <c r="F430" s="23">
        <v>43861</v>
      </c>
      <c r="G430" s="23">
        <v>44972</v>
      </c>
      <c r="H430">
        <v>0</v>
      </c>
      <c r="I430">
        <v>1</v>
      </c>
      <c r="J430">
        <v>13</v>
      </c>
      <c r="K430">
        <v>30</v>
      </c>
      <c r="L430">
        <v>2</v>
      </c>
      <c r="M430" s="25">
        <v>13.38</v>
      </c>
      <c r="N430" s="25">
        <v>14.231804</v>
      </c>
      <c r="O430" s="27">
        <v>6000000</v>
      </c>
      <c r="P430" s="27">
        <v>203264</v>
      </c>
      <c r="Q430" s="27">
        <v>4087839</v>
      </c>
      <c r="R430" s="27">
        <v>25823</v>
      </c>
      <c r="S430">
        <v>0</v>
      </c>
      <c r="T430">
        <v>0</v>
      </c>
      <c r="V430" s="27">
        <v>0</v>
      </c>
      <c r="W430" s="27">
        <v>0</v>
      </c>
      <c r="X430" s="27">
        <v>0</v>
      </c>
      <c r="AA430" s="23">
        <v>44268</v>
      </c>
      <c r="AB430">
        <v>1</v>
      </c>
      <c r="AC430" t="s">
        <v>57</v>
      </c>
      <c r="AD430">
        <v>1</v>
      </c>
      <c r="AE430">
        <v>30</v>
      </c>
      <c r="AF430" s="27">
        <v>0</v>
      </c>
      <c r="AM430">
        <v>1</v>
      </c>
      <c r="AN430">
        <v>1</v>
      </c>
      <c r="AO430" s="40">
        <v>43861</v>
      </c>
      <c r="AP430" s="40" t="s">
        <v>59</v>
      </c>
      <c r="AQ430" s="27">
        <v>2691500</v>
      </c>
      <c r="AR430" t="s">
        <v>58</v>
      </c>
      <c r="AS430">
        <v>1</v>
      </c>
      <c r="AT430">
        <v>0</v>
      </c>
      <c r="AW430">
        <v>5</v>
      </c>
      <c r="BB430">
        <v>1</v>
      </c>
      <c r="BC430">
        <v>7</v>
      </c>
      <c r="BD430">
        <v>2</v>
      </c>
      <c r="BE430" s="3">
        <v>44286</v>
      </c>
      <c r="BF430" s="16" t="str">
        <f>VLOOKUP(C430,'Cta Contable'!A:E,5,FALSE)</f>
        <v>A</v>
      </c>
      <c r="BG430" s="16" t="str">
        <f>VLOOKUP(C430,'Cta Contable'!A:D,4,FALSE)</f>
        <v>Consumo</v>
      </c>
      <c r="BH430" t="str">
        <f>VLOOKUP(Q430,Lista!A:B,2,TRUE)</f>
        <v>2.500.001 - 5.000.000</v>
      </c>
      <c r="BI430" s="16" t="str">
        <f t="shared" si="14"/>
        <v>Al día</v>
      </c>
      <c r="BJ430" t="str">
        <f t="shared" si="13"/>
        <v>-</v>
      </c>
    </row>
    <row r="431" spans="1:62" x14ac:dyDescent="0.25">
      <c r="A431" t="s">
        <v>56</v>
      </c>
      <c r="B431" t="s">
        <v>171</v>
      </c>
      <c r="C431" s="17">
        <v>144205</v>
      </c>
      <c r="D431">
        <v>3</v>
      </c>
      <c r="E431">
        <v>19824</v>
      </c>
      <c r="F431" s="23">
        <v>44013</v>
      </c>
      <c r="G431" s="23">
        <v>45122</v>
      </c>
      <c r="H431">
        <v>0</v>
      </c>
      <c r="I431">
        <v>1</v>
      </c>
      <c r="J431">
        <v>15</v>
      </c>
      <c r="K431">
        <v>30</v>
      </c>
      <c r="L431">
        <v>2</v>
      </c>
      <c r="M431" s="25">
        <v>20.98</v>
      </c>
      <c r="N431" s="25">
        <v>23.119727999999999</v>
      </c>
      <c r="O431" s="27">
        <v>20000000</v>
      </c>
      <c r="P431" s="27">
        <v>753296</v>
      </c>
      <c r="Q431" s="27">
        <v>13011068</v>
      </c>
      <c r="R431" s="27">
        <v>53081</v>
      </c>
      <c r="S431">
        <v>0</v>
      </c>
      <c r="T431">
        <v>0</v>
      </c>
      <c r="V431" s="27">
        <v>0</v>
      </c>
      <c r="W431" s="27">
        <v>0</v>
      </c>
      <c r="X431" s="27">
        <v>0</v>
      </c>
      <c r="AA431" s="23">
        <v>44278</v>
      </c>
      <c r="AB431">
        <v>1</v>
      </c>
      <c r="AC431" t="s">
        <v>57</v>
      </c>
      <c r="AD431">
        <v>1</v>
      </c>
      <c r="AE431">
        <v>30</v>
      </c>
      <c r="AF431" s="27">
        <v>0</v>
      </c>
      <c r="AM431">
        <v>1</v>
      </c>
      <c r="AN431">
        <v>1</v>
      </c>
      <c r="AO431" s="40">
        <v>44013</v>
      </c>
      <c r="AP431" s="40" t="s">
        <v>59</v>
      </c>
      <c r="AQ431" s="27">
        <v>1478000</v>
      </c>
      <c r="AR431" t="s">
        <v>58</v>
      </c>
      <c r="AS431">
        <v>1</v>
      </c>
      <c r="AT431">
        <v>0</v>
      </c>
      <c r="AW431">
        <v>5</v>
      </c>
      <c r="BB431">
        <v>1</v>
      </c>
      <c r="BC431">
        <v>7</v>
      </c>
      <c r="BD431">
        <v>2</v>
      </c>
      <c r="BE431" s="3">
        <v>44286</v>
      </c>
      <c r="BF431" s="16" t="str">
        <f>VLOOKUP(C431,'Cta Contable'!A:E,5,FALSE)</f>
        <v>A</v>
      </c>
      <c r="BG431" s="16" t="str">
        <f>VLOOKUP(C431,'Cta Contable'!A:D,4,FALSE)</f>
        <v>Consumo</v>
      </c>
      <c r="BH431" t="str">
        <f>VLOOKUP(Q431,Lista!A:B,2,TRUE)</f>
        <v>10.000.001 - 15.000.000</v>
      </c>
      <c r="BI431" s="16" t="str">
        <f t="shared" si="14"/>
        <v>Al día</v>
      </c>
      <c r="BJ431" t="str">
        <f t="shared" si="13"/>
        <v>-</v>
      </c>
    </row>
    <row r="432" spans="1:62" x14ac:dyDescent="0.25">
      <c r="A432" t="s">
        <v>56</v>
      </c>
      <c r="B432" t="s">
        <v>171</v>
      </c>
      <c r="C432" s="17">
        <v>144205</v>
      </c>
      <c r="D432">
        <v>4</v>
      </c>
      <c r="E432">
        <v>19262</v>
      </c>
      <c r="F432" s="23">
        <v>44013</v>
      </c>
      <c r="G432" s="23">
        <v>45658</v>
      </c>
      <c r="H432">
        <v>0</v>
      </c>
      <c r="I432">
        <v>1</v>
      </c>
      <c r="J432">
        <v>8</v>
      </c>
      <c r="K432">
        <v>30</v>
      </c>
      <c r="L432">
        <v>2</v>
      </c>
      <c r="M432" s="25">
        <v>17.34</v>
      </c>
      <c r="N432" s="25">
        <v>18.786684000000001</v>
      </c>
      <c r="O432" s="27">
        <v>18682927</v>
      </c>
      <c r="P432" s="27">
        <v>500715</v>
      </c>
      <c r="Q432" s="27">
        <v>16740846</v>
      </c>
      <c r="R432" s="27">
        <v>233170</v>
      </c>
      <c r="S432">
        <v>0</v>
      </c>
      <c r="T432">
        <v>0</v>
      </c>
      <c r="V432" s="27">
        <v>0</v>
      </c>
      <c r="W432" s="27">
        <v>0</v>
      </c>
      <c r="X432" s="27">
        <v>0</v>
      </c>
      <c r="AA432" s="23">
        <v>44285</v>
      </c>
      <c r="AB432">
        <v>1</v>
      </c>
      <c r="AC432" t="s">
        <v>57</v>
      </c>
      <c r="AD432">
        <v>1</v>
      </c>
      <c r="AE432">
        <v>30</v>
      </c>
      <c r="AF432" s="27">
        <v>0</v>
      </c>
      <c r="AM432">
        <v>1</v>
      </c>
      <c r="AN432">
        <v>1</v>
      </c>
      <c r="AQ432" s="27">
        <v>1354000</v>
      </c>
      <c r="AR432" t="s">
        <v>58</v>
      </c>
      <c r="AS432">
        <v>0</v>
      </c>
      <c r="AT432">
        <v>0</v>
      </c>
      <c r="AW432">
        <v>1</v>
      </c>
      <c r="AX432">
        <v>2</v>
      </c>
      <c r="AY432">
        <v>44013</v>
      </c>
      <c r="AZ432" t="s">
        <v>59</v>
      </c>
      <c r="BB432">
        <v>1</v>
      </c>
      <c r="BC432">
        <v>7</v>
      </c>
      <c r="BD432">
        <v>2</v>
      </c>
      <c r="BE432" s="3">
        <v>44286</v>
      </c>
      <c r="BF432" s="16" t="str">
        <f>VLOOKUP(C432,'Cta Contable'!A:E,5,FALSE)</f>
        <v>A</v>
      </c>
      <c r="BG432" s="16" t="str">
        <f>VLOOKUP(C432,'Cta Contable'!A:D,4,FALSE)</f>
        <v>Consumo</v>
      </c>
      <c r="BH432" t="str">
        <f>VLOOKUP(Q432,Lista!A:B,2,TRUE)</f>
        <v>15.000.001 - 20.000.000</v>
      </c>
      <c r="BI432" s="16" t="str">
        <f t="shared" si="14"/>
        <v>Al día</v>
      </c>
      <c r="BJ432" t="str">
        <f t="shared" si="13"/>
        <v>-</v>
      </c>
    </row>
    <row r="433" spans="1:62" x14ac:dyDescent="0.25">
      <c r="A433" t="s">
        <v>56</v>
      </c>
      <c r="B433" t="s">
        <v>171</v>
      </c>
      <c r="C433" s="17">
        <v>144205</v>
      </c>
      <c r="D433">
        <v>3</v>
      </c>
      <c r="E433">
        <v>20000</v>
      </c>
      <c r="F433" s="23">
        <v>43889</v>
      </c>
      <c r="G433" s="23">
        <v>45000</v>
      </c>
      <c r="H433">
        <v>0</v>
      </c>
      <c r="I433">
        <v>1</v>
      </c>
      <c r="J433">
        <v>12</v>
      </c>
      <c r="K433">
        <v>30</v>
      </c>
      <c r="L433">
        <v>2</v>
      </c>
      <c r="M433" s="25">
        <v>21.07</v>
      </c>
      <c r="N433" s="25">
        <v>23.228676</v>
      </c>
      <c r="O433" s="27">
        <v>6000000</v>
      </c>
      <c r="P433" s="27">
        <v>226266</v>
      </c>
      <c r="Q433" s="27">
        <v>4394038</v>
      </c>
      <c r="R433" s="27">
        <v>36008</v>
      </c>
      <c r="S433">
        <v>0</v>
      </c>
      <c r="T433">
        <v>0</v>
      </c>
      <c r="V433" s="27">
        <v>0</v>
      </c>
      <c r="W433" s="27">
        <v>0</v>
      </c>
      <c r="X433" s="27">
        <v>0</v>
      </c>
      <c r="AA433" s="23">
        <v>44271</v>
      </c>
      <c r="AB433">
        <v>1</v>
      </c>
      <c r="AC433" t="s">
        <v>57</v>
      </c>
      <c r="AD433">
        <v>1</v>
      </c>
      <c r="AE433">
        <v>30</v>
      </c>
      <c r="AF433" s="27">
        <v>0</v>
      </c>
      <c r="AM433">
        <v>1</v>
      </c>
      <c r="AN433">
        <v>1</v>
      </c>
      <c r="AO433" s="40">
        <v>43889</v>
      </c>
      <c r="AP433" s="40" t="s">
        <v>59</v>
      </c>
      <c r="AQ433" s="27">
        <v>1650000</v>
      </c>
      <c r="AR433" t="s">
        <v>58</v>
      </c>
      <c r="AS433">
        <v>1</v>
      </c>
      <c r="AT433">
        <v>0</v>
      </c>
      <c r="AW433">
        <v>5</v>
      </c>
      <c r="BB433">
        <v>1</v>
      </c>
      <c r="BC433">
        <v>7</v>
      </c>
      <c r="BD433">
        <v>2</v>
      </c>
      <c r="BE433" s="3">
        <v>44286</v>
      </c>
      <c r="BF433" s="16" t="str">
        <f>VLOOKUP(C433,'Cta Contable'!A:E,5,FALSE)</f>
        <v>A</v>
      </c>
      <c r="BG433" s="16" t="str">
        <f>VLOOKUP(C433,'Cta Contable'!A:D,4,FALSE)</f>
        <v>Consumo</v>
      </c>
      <c r="BH433" t="str">
        <f>VLOOKUP(Q433,Lista!A:B,2,TRUE)</f>
        <v>2.500.001 - 5.000.000</v>
      </c>
      <c r="BI433" s="16" t="str">
        <f t="shared" si="14"/>
        <v>Al día</v>
      </c>
      <c r="BJ433" t="str">
        <f t="shared" si="13"/>
        <v>-</v>
      </c>
    </row>
    <row r="434" spans="1:62" x14ac:dyDescent="0.25">
      <c r="A434" t="s">
        <v>56</v>
      </c>
      <c r="B434" t="s">
        <v>171</v>
      </c>
      <c r="C434" s="17">
        <v>144205</v>
      </c>
      <c r="D434">
        <v>4</v>
      </c>
      <c r="E434">
        <v>20644</v>
      </c>
      <c r="F434" s="23">
        <v>44104</v>
      </c>
      <c r="G434" s="23">
        <v>44834</v>
      </c>
      <c r="H434">
        <v>0</v>
      </c>
      <c r="I434">
        <v>1</v>
      </c>
      <c r="J434">
        <v>6</v>
      </c>
      <c r="K434">
        <v>30</v>
      </c>
      <c r="L434">
        <v>2</v>
      </c>
      <c r="M434" s="25">
        <v>11.42</v>
      </c>
      <c r="N434" s="25">
        <v>12.037115999999999</v>
      </c>
      <c r="O434" s="27">
        <v>1365000</v>
      </c>
      <c r="P434" s="27">
        <v>63886</v>
      </c>
      <c r="Q434" s="27">
        <v>1049432</v>
      </c>
      <c r="R434" s="27">
        <v>1665</v>
      </c>
      <c r="S434">
        <v>0</v>
      </c>
      <c r="T434">
        <v>0</v>
      </c>
      <c r="V434" s="27">
        <v>0</v>
      </c>
      <c r="W434" s="27">
        <v>0</v>
      </c>
      <c r="X434" s="27">
        <v>0</v>
      </c>
      <c r="AA434" s="23">
        <v>44280</v>
      </c>
      <c r="AB434">
        <v>1</v>
      </c>
      <c r="AC434" t="s">
        <v>57</v>
      </c>
      <c r="AD434">
        <v>1</v>
      </c>
      <c r="AE434">
        <v>30</v>
      </c>
      <c r="AF434" s="27">
        <v>0</v>
      </c>
      <c r="AM434">
        <v>1</v>
      </c>
      <c r="AN434">
        <v>1</v>
      </c>
      <c r="AQ434" s="27">
        <v>1582650</v>
      </c>
      <c r="AR434" t="s">
        <v>58</v>
      </c>
      <c r="AS434">
        <v>0</v>
      </c>
      <c r="AT434">
        <v>0</v>
      </c>
      <c r="AW434">
        <v>5</v>
      </c>
      <c r="BB434">
        <v>1</v>
      </c>
      <c r="BC434">
        <v>7</v>
      </c>
      <c r="BD434">
        <v>2</v>
      </c>
      <c r="BE434" s="3">
        <v>44286</v>
      </c>
      <c r="BF434" s="16" t="str">
        <f>VLOOKUP(C434,'Cta Contable'!A:E,5,FALSE)</f>
        <v>A</v>
      </c>
      <c r="BG434" s="16" t="str">
        <f>VLOOKUP(C434,'Cta Contable'!A:D,4,FALSE)</f>
        <v>Consumo</v>
      </c>
      <c r="BH434" t="str">
        <f>VLOOKUP(Q434,Lista!A:B,2,TRUE)</f>
        <v>1- 2.500.000</v>
      </c>
      <c r="BI434" s="16" t="str">
        <f t="shared" si="14"/>
        <v>Al día</v>
      </c>
      <c r="BJ434" t="str">
        <f t="shared" si="13"/>
        <v>-</v>
      </c>
    </row>
    <row r="435" spans="1:62" x14ac:dyDescent="0.25">
      <c r="A435" t="s">
        <v>56</v>
      </c>
      <c r="B435" t="s">
        <v>171</v>
      </c>
      <c r="C435" s="17">
        <v>144205</v>
      </c>
      <c r="D435">
        <v>4</v>
      </c>
      <c r="E435">
        <v>15314</v>
      </c>
      <c r="F435" s="23">
        <v>42915</v>
      </c>
      <c r="G435" s="23">
        <v>44376</v>
      </c>
      <c r="H435">
        <v>0</v>
      </c>
      <c r="I435">
        <v>1</v>
      </c>
      <c r="J435">
        <v>45</v>
      </c>
      <c r="K435">
        <v>30</v>
      </c>
      <c r="L435">
        <v>2</v>
      </c>
      <c r="M435" s="25">
        <v>18.000001000000001</v>
      </c>
      <c r="N435" s="25">
        <v>19.561817999999999</v>
      </c>
      <c r="O435" s="27">
        <v>29900000</v>
      </c>
      <c r="P435" s="27">
        <v>878312</v>
      </c>
      <c r="Q435" s="27">
        <v>2532335</v>
      </c>
      <c r="R435" s="27">
        <v>1266</v>
      </c>
      <c r="S435">
        <v>0</v>
      </c>
      <c r="T435">
        <v>0</v>
      </c>
      <c r="V435" s="27">
        <v>0</v>
      </c>
      <c r="W435" s="27">
        <v>0</v>
      </c>
      <c r="X435" s="27">
        <v>0</v>
      </c>
      <c r="AA435" s="23">
        <v>44284</v>
      </c>
      <c r="AB435">
        <v>1</v>
      </c>
      <c r="AC435" t="s">
        <v>57</v>
      </c>
      <c r="AD435">
        <v>1</v>
      </c>
      <c r="AE435">
        <v>30</v>
      </c>
      <c r="AF435" s="27">
        <v>0</v>
      </c>
      <c r="AM435">
        <v>1</v>
      </c>
      <c r="AN435">
        <v>1</v>
      </c>
      <c r="AQ435" s="27">
        <v>2621400</v>
      </c>
      <c r="AR435" t="s">
        <v>58</v>
      </c>
      <c r="AS435">
        <v>0</v>
      </c>
      <c r="AT435">
        <v>0</v>
      </c>
      <c r="AW435">
        <v>5</v>
      </c>
      <c r="BB435">
        <v>1</v>
      </c>
      <c r="BC435">
        <v>7</v>
      </c>
      <c r="BD435">
        <v>2</v>
      </c>
      <c r="BE435" s="3">
        <v>44286</v>
      </c>
      <c r="BF435" s="16" t="str">
        <f>VLOOKUP(C435,'Cta Contable'!A:E,5,FALSE)</f>
        <v>A</v>
      </c>
      <c r="BG435" s="16" t="str">
        <f>VLOOKUP(C435,'Cta Contable'!A:D,4,FALSE)</f>
        <v>Consumo</v>
      </c>
      <c r="BH435" t="str">
        <f>VLOOKUP(Q435,Lista!A:B,2,TRUE)</f>
        <v>2.500.001 - 5.000.000</v>
      </c>
      <c r="BI435" s="16" t="str">
        <f t="shared" si="14"/>
        <v>Al día</v>
      </c>
      <c r="BJ435" t="str">
        <f t="shared" si="13"/>
        <v>-</v>
      </c>
    </row>
    <row r="436" spans="1:62" x14ac:dyDescent="0.25">
      <c r="A436" t="s">
        <v>56</v>
      </c>
      <c r="B436" t="s">
        <v>171</v>
      </c>
      <c r="C436" s="17">
        <v>144205</v>
      </c>
      <c r="D436">
        <v>4</v>
      </c>
      <c r="E436">
        <v>20252</v>
      </c>
      <c r="F436" s="23">
        <v>44005</v>
      </c>
      <c r="G436" s="23">
        <v>44392</v>
      </c>
      <c r="H436">
        <v>0</v>
      </c>
      <c r="I436">
        <v>1</v>
      </c>
      <c r="J436">
        <v>8</v>
      </c>
      <c r="K436">
        <v>30</v>
      </c>
      <c r="L436">
        <v>2</v>
      </c>
      <c r="M436" s="25">
        <v>23.42</v>
      </c>
      <c r="N436" s="25">
        <v>26.104899</v>
      </c>
      <c r="O436" s="27">
        <v>1000000</v>
      </c>
      <c r="P436" s="27">
        <v>94279</v>
      </c>
      <c r="Q436" s="27">
        <v>348244</v>
      </c>
      <c r="R436" s="27">
        <v>4540</v>
      </c>
      <c r="S436">
        <v>0</v>
      </c>
      <c r="T436">
        <v>0</v>
      </c>
      <c r="V436" s="27">
        <v>0</v>
      </c>
      <c r="W436" s="27">
        <v>0</v>
      </c>
      <c r="X436" s="27">
        <v>0</v>
      </c>
      <c r="AA436" s="23">
        <v>44265</v>
      </c>
      <c r="AB436">
        <v>1</v>
      </c>
      <c r="AC436" t="s">
        <v>57</v>
      </c>
      <c r="AD436">
        <v>1</v>
      </c>
      <c r="AE436">
        <v>30</v>
      </c>
      <c r="AF436" s="27">
        <v>0</v>
      </c>
      <c r="AM436">
        <v>1</v>
      </c>
      <c r="AN436">
        <v>1</v>
      </c>
      <c r="AQ436" s="27">
        <v>600000</v>
      </c>
      <c r="AR436" t="s">
        <v>58</v>
      </c>
      <c r="AS436">
        <v>0</v>
      </c>
      <c r="AT436">
        <v>0</v>
      </c>
      <c r="AW436">
        <v>5</v>
      </c>
      <c r="BB436">
        <v>1</v>
      </c>
      <c r="BC436">
        <v>7</v>
      </c>
      <c r="BD436">
        <v>2</v>
      </c>
      <c r="BE436" s="3">
        <v>44286</v>
      </c>
      <c r="BF436" s="16" t="str">
        <f>VLOOKUP(C436,'Cta Contable'!A:E,5,FALSE)</f>
        <v>A</v>
      </c>
      <c r="BG436" s="16" t="str">
        <f>VLOOKUP(C436,'Cta Contable'!A:D,4,FALSE)</f>
        <v>Consumo</v>
      </c>
      <c r="BH436" t="str">
        <f>VLOOKUP(Q436,Lista!A:B,2,TRUE)</f>
        <v>1- 2.500.000</v>
      </c>
      <c r="BI436" s="16" t="str">
        <f t="shared" si="14"/>
        <v>Al día</v>
      </c>
      <c r="BJ436" t="str">
        <f t="shared" si="13"/>
        <v>-</v>
      </c>
    </row>
    <row r="437" spans="1:62" x14ac:dyDescent="0.25">
      <c r="A437" t="s">
        <v>56</v>
      </c>
      <c r="B437" t="s">
        <v>171</v>
      </c>
      <c r="C437" s="17">
        <v>144205</v>
      </c>
      <c r="D437">
        <v>4</v>
      </c>
      <c r="E437">
        <v>18130</v>
      </c>
      <c r="F437" s="23">
        <v>44013</v>
      </c>
      <c r="G437" s="23">
        <v>45017</v>
      </c>
      <c r="H437">
        <v>0</v>
      </c>
      <c r="I437">
        <v>1</v>
      </c>
      <c r="J437">
        <v>8</v>
      </c>
      <c r="K437">
        <v>30</v>
      </c>
      <c r="L437">
        <v>2</v>
      </c>
      <c r="M437" s="25">
        <v>21.05</v>
      </c>
      <c r="N437" s="25">
        <v>23.204457999999999</v>
      </c>
      <c r="O437" s="27">
        <v>15780599</v>
      </c>
      <c r="P437" s="27">
        <v>633957</v>
      </c>
      <c r="Q437" s="27">
        <v>12741782</v>
      </c>
      <c r="R437" s="27">
        <v>216006</v>
      </c>
      <c r="S437">
        <v>0</v>
      </c>
      <c r="T437">
        <v>0</v>
      </c>
      <c r="V437" s="27">
        <v>0</v>
      </c>
      <c r="W437" s="27">
        <v>0</v>
      </c>
      <c r="X437" s="27">
        <v>0</v>
      </c>
      <c r="AA437" s="23">
        <v>44267</v>
      </c>
      <c r="AB437">
        <v>1</v>
      </c>
      <c r="AC437" t="s">
        <v>57</v>
      </c>
      <c r="AD437">
        <v>1</v>
      </c>
      <c r="AE437">
        <v>30</v>
      </c>
      <c r="AF437" s="27">
        <v>0</v>
      </c>
      <c r="AM437">
        <v>1</v>
      </c>
      <c r="AN437">
        <v>1</v>
      </c>
      <c r="AQ437" s="27">
        <v>1862400</v>
      </c>
      <c r="AR437" t="s">
        <v>58</v>
      </c>
      <c r="AS437">
        <v>0</v>
      </c>
      <c r="AT437">
        <v>0</v>
      </c>
      <c r="AW437">
        <v>1</v>
      </c>
      <c r="AX437">
        <v>2</v>
      </c>
      <c r="AY437">
        <v>44013</v>
      </c>
      <c r="AZ437" t="s">
        <v>59</v>
      </c>
      <c r="BB437">
        <v>1</v>
      </c>
      <c r="BC437">
        <v>7</v>
      </c>
      <c r="BD437">
        <v>2</v>
      </c>
      <c r="BE437" s="3">
        <v>44286</v>
      </c>
      <c r="BF437" s="16" t="str">
        <f>VLOOKUP(C437,'Cta Contable'!A:E,5,FALSE)</f>
        <v>A</v>
      </c>
      <c r="BG437" s="16" t="str">
        <f>VLOOKUP(C437,'Cta Contable'!A:D,4,FALSE)</f>
        <v>Consumo</v>
      </c>
      <c r="BH437" t="str">
        <f>VLOOKUP(Q437,Lista!A:B,2,TRUE)</f>
        <v>10.000.001 - 15.000.000</v>
      </c>
      <c r="BI437" s="16" t="str">
        <f t="shared" si="14"/>
        <v>Al día</v>
      </c>
      <c r="BJ437" t="str">
        <f t="shared" si="13"/>
        <v>-</v>
      </c>
    </row>
    <row r="438" spans="1:62" x14ac:dyDescent="0.25">
      <c r="A438" t="s">
        <v>56</v>
      </c>
      <c r="B438" t="s">
        <v>171</v>
      </c>
      <c r="C438" s="17">
        <v>144205</v>
      </c>
      <c r="D438">
        <v>3</v>
      </c>
      <c r="E438">
        <v>19871</v>
      </c>
      <c r="F438" s="23">
        <v>43861</v>
      </c>
      <c r="G438" s="23">
        <v>44962</v>
      </c>
      <c r="H438">
        <v>0</v>
      </c>
      <c r="I438">
        <v>1</v>
      </c>
      <c r="J438">
        <v>13</v>
      </c>
      <c r="K438">
        <v>30</v>
      </c>
      <c r="L438">
        <v>2</v>
      </c>
      <c r="M438" s="25">
        <v>20.98</v>
      </c>
      <c r="N438" s="25">
        <v>23.119727999999999</v>
      </c>
      <c r="O438" s="27">
        <v>6000000</v>
      </c>
      <c r="P438" s="27">
        <v>225989</v>
      </c>
      <c r="Q438" s="27">
        <v>4249649</v>
      </c>
      <c r="R438" s="27">
        <v>61883</v>
      </c>
      <c r="S438">
        <v>0</v>
      </c>
      <c r="T438">
        <v>0</v>
      </c>
      <c r="V438" s="27">
        <v>0</v>
      </c>
      <c r="W438" s="27">
        <v>0</v>
      </c>
      <c r="X438" s="27">
        <v>0</v>
      </c>
      <c r="AA438" s="23">
        <v>44266</v>
      </c>
      <c r="AB438">
        <v>1</v>
      </c>
      <c r="AC438" t="s">
        <v>57</v>
      </c>
      <c r="AD438">
        <v>1</v>
      </c>
      <c r="AE438">
        <v>30</v>
      </c>
      <c r="AF438" s="27">
        <v>0</v>
      </c>
      <c r="AM438">
        <v>1</v>
      </c>
      <c r="AN438">
        <v>1</v>
      </c>
      <c r="AO438" s="40">
        <v>43861</v>
      </c>
      <c r="AP438" s="40" t="s">
        <v>59</v>
      </c>
      <c r="AQ438" s="27">
        <v>1139000</v>
      </c>
      <c r="AR438" t="s">
        <v>58</v>
      </c>
      <c r="AS438">
        <v>1</v>
      </c>
      <c r="AT438">
        <v>0</v>
      </c>
      <c r="AW438">
        <v>5</v>
      </c>
      <c r="BB438">
        <v>1</v>
      </c>
      <c r="BC438">
        <v>7</v>
      </c>
      <c r="BD438">
        <v>2</v>
      </c>
      <c r="BE438" s="3">
        <v>44286</v>
      </c>
      <c r="BF438" s="16" t="str">
        <f>VLOOKUP(C438,'Cta Contable'!A:E,5,FALSE)</f>
        <v>A</v>
      </c>
      <c r="BG438" s="16" t="str">
        <f>VLOOKUP(C438,'Cta Contable'!A:D,4,FALSE)</f>
        <v>Consumo</v>
      </c>
      <c r="BH438" t="str">
        <f>VLOOKUP(Q438,Lista!A:B,2,TRUE)</f>
        <v>2.500.001 - 5.000.000</v>
      </c>
      <c r="BI438" s="16" t="str">
        <f t="shared" si="14"/>
        <v>Al día</v>
      </c>
      <c r="BJ438" t="str">
        <f t="shared" si="13"/>
        <v>-</v>
      </c>
    </row>
    <row r="439" spans="1:62" x14ac:dyDescent="0.25">
      <c r="A439" t="s">
        <v>56</v>
      </c>
      <c r="B439" t="s">
        <v>171</v>
      </c>
      <c r="C439" s="17">
        <v>144205</v>
      </c>
      <c r="D439">
        <v>4</v>
      </c>
      <c r="E439">
        <v>21018</v>
      </c>
      <c r="F439" s="23">
        <v>44166</v>
      </c>
      <c r="G439" s="23">
        <v>45268</v>
      </c>
      <c r="H439">
        <v>0</v>
      </c>
      <c r="I439">
        <v>1</v>
      </c>
      <c r="J439">
        <v>3</v>
      </c>
      <c r="K439">
        <v>30</v>
      </c>
      <c r="L439">
        <v>2</v>
      </c>
      <c r="M439" s="25">
        <v>21.02</v>
      </c>
      <c r="N439" s="25">
        <v>23.168139</v>
      </c>
      <c r="O439" s="27">
        <v>8000000</v>
      </c>
      <c r="P439" s="27">
        <v>301483</v>
      </c>
      <c r="Q439" s="27">
        <v>7507422</v>
      </c>
      <c r="R439" s="27">
        <v>95946</v>
      </c>
      <c r="S439">
        <v>0</v>
      </c>
      <c r="T439">
        <v>0</v>
      </c>
      <c r="V439" s="27">
        <v>0</v>
      </c>
      <c r="W439" s="27">
        <v>0</v>
      </c>
      <c r="X439" s="27">
        <v>0</v>
      </c>
      <c r="AA439" s="23">
        <v>44265</v>
      </c>
      <c r="AB439">
        <v>1</v>
      </c>
      <c r="AC439" t="s">
        <v>57</v>
      </c>
      <c r="AD439">
        <v>1</v>
      </c>
      <c r="AE439">
        <v>30</v>
      </c>
      <c r="AF439" s="27">
        <v>0</v>
      </c>
      <c r="AM439">
        <v>1</v>
      </c>
      <c r="AN439">
        <v>1</v>
      </c>
      <c r="AQ439" s="27">
        <v>2359647</v>
      </c>
      <c r="AR439" t="s">
        <v>58</v>
      </c>
      <c r="AS439">
        <v>0</v>
      </c>
      <c r="AT439">
        <v>0</v>
      </c>
      <c r="AW439">
        <v>5</v>
      </c>
      <c r="BB439">
        <v>1</v>
      </c>
      <c r="BC439">
        <v>7</v>
      </c>
      <c r="BD439">
        <v>2</v>
      </c>
      <c r="BE439" s="3">
        <v>44286</v>
      </c>
      <c r="BF439" s="16" t="str">
        <f>VLOOKUP(C439,'Cta Contable'!A:E,5,FALSE)</f>
        <v>A</v>
      </c>
      <c r="BG439" s="16" t="str">
        <f>VLOOKUP(C439,'Cta Contable'!A:D,4,FALSE)</f>
        <v>Consumo</v>
      </c>
      <c r="BH439" t="str">
        <f>VLOOKUP(Q439,Lista!A:B,2,TRUE)</f>
        <v>5.000.001 - 10.000.000</v>
      </c>
      <c r="BI439" s="16" t="str">
        <f t="shared" si="14"/>
        <v>Al día</v>
      </c>
      <c r="BJ439" t="str">
        <f t="shared" si="13"/>
        <v>-</v>
      </c>
    </row>
    <row r="440" spans="1:62" x14ac:dyDescent="0.25">
      <c r="A440" t="s">
        <v>56</v>
      </c>
      <c r="B440" t="s">
        <v>171</v>
      </c>
      <c r="C440" s="17">
        <v>144205</v>
      </c>
      <c r="D440">
        <v>4</v>
      </c>
      <c r="E440">
        <v>17310</v>
      </c>
      <c r="F440" s="23">
        <v>44013</v>
      </c>
      <c r="G440" s="23">
        <v>45884</v>
      </c>
      <c r="H440">
        <v>0</v>
      </c>
      <c r="I440">
        <v>1</v>
      </c>
      <c r="J440">
        <v>8</v>
      </c>
      <c r="K440">
        <v>30</v>
      </c>
      <c r="L440">
        <v>2</v>
      </c>
      <c r="M440" s="25">
        <v>20.05</v>
      </c>
      <c r="N440" s="25">
        <v>21.999092000000001</v>
      </c>
      <c r="O440" s="27">
        <v>19748215</v>
      </c>
      <c r="P440" s="27">
        <v>518749</v>
      </c>
      <c r="Q440" s="27">
        <v>18143228</v>
      </c>
      <c r="R440" s="27">
        <v>151575</v>
      </c>
      <c r="S440">
        <v>0</v>
      </c>
      <c r="T440">
        <v>0</v>
      </c>
      <c r="V440" s="27">
        <v>0</v>
      </c>
      <c r="W440" s="27">
        <v>0</v>
      </c>
      <c r="X440" s="27">
        <v>0</v>
      </c>
      <c r="AA440" s="23">
        <v>44270</v>
      </c>
      <c r="AB440">
        <v>1</v>
      </c>
      <c r="AC440" t="s">
        <v>57</v>
      </c>
      <c r="AD440">
        <v>1</v>
      </c>
      <c r="AE440">
        <v>30</v>
      </c>
      <c r="AF440" s="27">
        <v>0</v>
      </c>
      <c r="AM440">
        <v>1</v>
      </c>
      <c r="AN440">
        <v>1</v>
      </c>
      <c r="AQ440" s="27">
        <v>5727668</v>
      </c>
      <c r="AR440" t="s">
        <v>58</v>
      </c>
      <c r="AS440">
        <v>0</v>
      </c>
      <c r="AT440">
        <v>0</v>
      </c>
      <c r="AW440">
        <v>1</v>
      </c>
      <c r="AX440">
        <v>2</v>
      </c>
      <c r="AY440">
        <v>44013</v>
      </c>
      <c r="AZ440" t="s">
        <v>59</v>
      </c>
      <c r="BB440">
        <v>1</v>
      </c>
      <c r="BC440">
        <v>7</v>
      </c>
      <c r="BD440">
        <v>2</v>
      </c>
      <c r="BE440" s="3">
        <v>44286</v>
      </c>
      <c r="BF440" s="16" t="str">
        <f>VLOOKUP(C440,'Cta Contable'!A:E,5,FALSE)</f>
        <v>A</v>
      </c>
      <c r="BG440" s="16" t="str">
        <f>VLOOKUP(C440,'Cta Contable'!A:D,4,FALSE)</f>
        <v>Consumo</v>
      </c>
      <c r="BH440" t="str">
        <f>VLOOKUP(Q440,Lista!A:B,2,TRUE)</f>
        <v>15.000.001 - 20.000.000</v>
      </c>
      <c r="BI440" s="16" t="str">
        <f t="shared" si="14"/>
        <v>Al día</v>
      </c>
      <c r="BJ440" t="str">
        <f t="shared" si="13"/>
        <v>-</v>
      </c>
    </row>
    <row r="441" spans="1:62" x14ac:dyDescent="0.25">
      <c r="A441" t="s">
        <v>56</v>
      </c>
      <c r="B441" t="s">
        <v>171</v>
      </c>
      <c r="C441" s="17">
        <v>144205</v>
      </c>
      <c r="D441">
        <v>3</v>
      </c>
      <c r="E441">
        <v>20660</v>
      </c>
      <c r="F441" s="23">
        <v>44104</v>
      </c>
      <c r="G441" s="23">
        <v>45595</v>
      </c>
      <c r="H441">
        <v>0</v>
      </c>
      <c r="I441">
        <v>1</v>
      </c>
      <c r="J441">
        <v>5</v>
      </c>
      <c r="K441">
        <v>30</v>
      </c>
      <c r="L441">
        <v>2</v>
      </c>
      <c r="M441" s="25">
        <v>21.02</v>
      </c>
      <c r="N441" s="25">
        <v>23.168139</v>
      </c>
      <c r="O441" s="27">
        <v>7550000</v>
      </c>
      <c r="P441" s="27">
        <v>230819</v>
      </c>
      <c r="Q441" s="27">
        <v>7039588</v>
      </c>
      <c r="R441" s="27">
        <v>122361</v>
      </c>
      <c r="S441">
        <v>0</v>
      </c>
      <c r="T441">
        <v>0</v>
      </c>
      <c r="V441" s="27">
        <v>0</v>
      </c>
      <c r="W441" s="27">
        <v>0</v>
      </c>
      <c r="X441" s="27">
        <v>0</v>
      </c>
      <c r="AA441" s="23">
        <v>44263</v>
      </c>
      <c r="AB441">
        <v>1</v>
      </c>
      <c r="AC441" t="s">
        <v>57</v>
      </c>
      <c r="AD441">
        <v>1</v>
      </c>
      <c r="AE441">
        <v>30</v>
      </c>
      <c r="AF441" s="27">
        <v>0</v>
      </c>
      <c r="AM441">
        <v>1</v>
      </c>
      <c r="AN441">
        <v>1</v>
      </c>
      <c r="AO441" s="40">
        <v>44104</v>
      </c>
      <c r="AP441" s="40" t="s">
        <v>59</v>
      </c>
      <c r="AQ441" s="27">
        <v>460500</v>
      </c>
      <c r="AR441" t="s">
        <v>58</v>
      </c>
      <c r="AS441">
        <v>1</v>
      </c>
      <c r="AT441">
        <v>0</v>
      </c>
      <c r="AW441">
        <v>5</v>
      </c>
      <c r="BB441">
        <v>1</v>
      </c>
      <c r="BC441">
        <v>7</v>
      </c>
      <c r="BD441">
        <v>2</v>
      </c>
      <c r="BE441" s="3">
        <v>44286</v>
      </c>
      <c r="BF441" s="16" t="str">
        <f>VLOOKUP(C441,'Cta Contable'!A:E,5,FALSE)</f>
        <v>A</v>
      </c>
      <c r="BG441" s="16" t="str">
        <f>VLOOKUP(C441,'Cta Contable'!A:D,4,FALSE)</f>
        <v>Consumo</v>
      </c>
      <c r="BH441" t="str">
        <f>VLOOKUP(Q441,Lista!A:B,2,TRUE)</f>
        <v>5.000.001 - 10.000.000</v>
      </c>
      <c r="BI441" s="16" t="str">
        <f t="shared" si="14"/>
        <v>Al día</v>
      </c>
      <c r="BJ441" t="str">
        <f t="shared" si="13"/>
        <v>-</v>
      </c>
    </row>
    <row r="442" spans="1:62" x14ac:dyDescent="0.25">
      <c r="A442" t="s">
        <v>56</v>
      </c>
      <c r="B442" t="s">
        <v>171</v>
      </c>
      <c r="C442" s="17">
        <v>144205</v>
      </c>
      <c r="D442">
        <v>4</v>
      </c>
      <c r="E442">
        <v>21379</v>
      </c>
      <c r="F442" s="23">
        <v>44253</v>
      </c>
      <c r="G442" s="23">
        <v>45471</v>
      </c>
      <c r="H442">
        <v>0</v>
      </c>
      <c r="I442">
        <v>1</v>
      </c>
      <c r="J442">
        <v>1</v>
      </c>
      <c r="K442">
        <v>30</v>
      </c>
      <c r="L442">
        <v>2</v>
      </c>
      <c r="M442" s="25">
        <v>22.619997999999999</v>
      </c>
      <c r="N442" s="25">
        <v>25.118919999999999</v>
      </c>
      <c r="O442" s="27">
        <v>10000000</v>
      </c>
      <c r="P442" s="27">
        <v>358225</v>
      </c>
      <c r="Q442" s="27">
        <v>9805108</v>
      </c>
      <c r="R442" s="27">
        <v>24644</v>
      </c>
      <c r="S442">
        <v>0</v>
      </c>
      <c r="T442">
        <v>0</v>
      </c>
      <c r="V442" s="27">
        <v>0</v>
      </c>
      <c r="W442" s="27">
        <v>0</v>
      </c>
      <c r="X442" s="27">
        <v>0</v>
      </c>
      <c r="AA442" s="23">
        <v>44281</v>
      </c>
      <c r="AB442">
        <v>1</v>
      </c>
      <c r="AC442" t="s">
        <v>57</v>
      </c>
      <c r="AD442">
        <v>1</v>
      </c>
      <c r="AE442">
        <v>30</v>
      </c>
      <c r="AF442" s="27">
        <v>0</v>
      </c>
      <c r="AM442">
        <v>1</v>
      </c>
      <c r="AN442">
        <v>1</v>
      </c>
      <c r="AQ442" s="27">
        <v>2601500</v>
      </c>
      <c r="AR442" t="s">
        <v>58</v>
      </c>
      <c r="AS442">
        <v>0</v>
      </c>
      <c r="AT442">
        <v>0</v>
      </c>
      <c r="AW442">
        <v>5</v>
      </c>
      <c r="BB442">
        <v>1</v>
      </c>
      <c r="BC442">
        <v>7</v>
      </c>
      <c r="BD442">
        <v>2</v>
      </c>
      <c r="BE442" s="3">
        <v>44286</v>
      </c>
      <c r="BF442" s="16" t="str">
        <f>VLOOKUP(C442,'Cta Contable'!A:E,5,FALSE)</f>
        <v>A</v>
      </c>
      <c r="BG442" s="16" t="str">
        <f>VLOOKUP(C442,'Cta Contable'!A:D,4,FALSE)</f>
        <v>Consumo</v>
      </c>
      <c r="BH442" t="str">
        <f>VLOOKUP(Q442,Lista!A:B,2,TRUE)</f>
        <v>5.000.001 - 10.000.000</v>
      </c>
      <c r="BI442" s="16" t="str">
        <f t="shared" si="14"/>
        <v>Al día</v>
      </c>
      <c r="BJ442" t="str">
        <f t="shared" si="13"/>
        <v>-</v>
      </c>
    </row>
    <row r="443" spans="1:62" x14ac:dyDescent="0.25">
      <c r="A443" t="s">
        <v>56</v>
      </c>
      <c r="B443" t="s">
        <v>171</v>
      </c>
      <c r="C443" s="17">
        <v>144205</v>
      </c>
      <c r="D443">
        <v>3</v>
      </c>
      <c r="E443">
        <v>21310</v>
      </c>
      <c r="F443" s="23">
        <v>44242</v>
      </c>
      <c r="G443" s="23">
        <v>45716</v>
      </c>
      <c r="H443">
        <v>0</v>
      </c>
      <c r="I443">
        <v>1</v>
      </c>
      <c r="J443">
        <v>1</v>
      </c>
      <c r="K443">
        <v>30</v>
      </c>
      <c r="L443">
        <v>2</v>
      </c>
      <c r="M443" s="25">
        <v>17.420000000000002</v>
      </c>
      <c r="N443" s="25">
        <v>18.880393000000002</v>
      </c>
      <c r="O443" s="27">
        <v>19900000</v>
      </c>
      <c r="P443" s="27">
        <v>578549</v>
      </c>
      <c r="Q443" s="27">
        <v>19610270</v>
      </c>
      <c r="R443" s="27">
        <v>0</v>
      </c>
      <c r="S443">
        <v>0</v>
      </c>
      <c r="T443">
        <v>0</v>
      </c>
      <c r="V443" s="27">
        <v>0</v>
      </c>
      <c r="W443" s="27">
        <v>0</v>
      </c>
      <c r="X443" s="27">
        <v>0</v>
      </c>
      <c r="AA443" s="23">
        <v>44285</v>
      </c>
      <c r="AB443">
        <v>1</v>
      </c>
      <c r="AC443" t="s">
        <v>57</v>
      </c>
      <c r="AD443">
        <v>1</v>
      </c>
      <c r="AE443">
        <v>30</v>
      </c>
      <c r="AF443" s="27">
        <v>0</v>
      </c>
      <c r="AM443">
        <v>1</v>
      </c>
      <c r="AN443">
        <v>1</v>
      </c>
      <c r="AO443" s="40">
        <v>44242</v>
      </c>
      <c r="AP443" s="40" t="s">
        <v>59</v>
      </c>
      <c r="AQ443" s="27">
        <v>2104200</v>
      </c>
      <c r="AR443" t="s">
        <v>58</v>
      </c>
      <c r="AS443">
        <v>1</v>
      </c>
      <c r="AT443">
        <v>0</v>
      </c>
      <c r="AW443">
        <v>5</v>
      </c>
      <c r="BB443">
        <v>1</v>
      </c>
      <c r="BC443">
        <v>7</v>
      </c>
      <c r="BD443">
        <v>2</v>
      </c>
      <c r="BE443" s="3">
        <v>44286</v>
      </c>
      <c r="BF443" s="16" t="str">
        <f>VLOOKUP(C443,'Cta Contable'!A:E,5,FALSE)</f>
        <v>A</v>
      </c>
      <c r="BG443" s="16" t="str">
        <f>VLOOKUP(C443,'Cta Contable'!A:D,4,FALSE)</f>
        <v>Consumo</v>
      </c>
      <c r="BH443" t="str">
        <f>VLOOKUP(Q443,Lista!A:B,2,TRUE)</f>
        <v>15.000.001 - 20.000.000</v>
      </c>
      <c r="BI443" s="16" t="str">
        <f t="shared" si="14"/>
        <v>Al día</v>
      </c>
      <c r="BJ443" t="str">
        <f t="shared" si="13"/>
        <v>-</v>
      </c>
    </row>
    <row r="444" spans="1:62" x14ac:dyDescent="0.25">
      <c r="A444" t="s">
        <v>56</v>
      </c>
      <c r="B444" t="s">
        <v>171</v>
      </c>
      <c r="C444" s="17">
        <v>144205</v>
      </c>
      <c r="D444">
        <v>3</v>
      </c>
      <c r="E444">
        <v>21418</v>
      </c>
      <c r="F444" s="23">
        <v>44260</v>
      </c>
      <c r="G444" s="23">
        <v>46451</v>
      </c>
      <c r="H444">
        <v>0</v>
      </c>
      <c r="I444">
        <v>1</v>
      </c>
      <c r="J444">
        <v>0</v>
      </c>
      <c r="K444">
        <v>30</v>
      </c>
      <c r="L444">
        <v>2</v>
      </c>
      <c r="M444" s="25">
        <v>21.02</v>
      </c>
      <c r="N444" s="25">
        <v>23.168139</v>
      </c>
      <c r="O444" s="27">
        <v>19900000</v>
      </c>
      <c r="P444" s="27">
        <v>488500</v>
      </c>
      <c r="Q444" s="27">
        <v>19900000</v>
      </c>
      <c r="R444" s="27">
        <v>290475</v>
      </c>
      <c r="S444">
        <v>0</v>
      </c>
      <c r="T444">
        <v>0</v>
      </c>
      <c r="V444" s="27">
        <v>0</v>
      </c>
      <c r="W444" s="27">
        <v>0</v>
      </c>
      <c r="X444" s="27">
        <v>0</v>
      </c>
      <c r="AA444" s="23">
        <v>44260</v>
      </c>
      <c r="AB444">
        <v>1</v>
      </c>
      <c r="AC444" t="s">
        <v>57</v>
      </c>
      <c r="AD444">
        <v>1</v>
      </c>
      <c r="AE444">
        <v>30</v>
      </c>
      <c r="AF444" s="27">
        <v>0</v>
      </c>
      <c r="AM444">
        <v>1</v>
      </c>
      <c r="AN444">
        <v>1</v>
      </c>
      <c r="AO444" s="40">
        <v>44260</v>
      </c>
      <c r="AP444" s="40" t="s">
        <v>59</v>
      </c>
      <c r="AQ444" s="27">
        <v>2116200</v>
      </c>
      <c r="AR444" t="s">
        <v>58</v>
      </c>
      <c r="AS444">
        <v>1</v>
      </c>
      <c r="AT444">
        <v>0</v>
      </c>
      <c r="AW444">
        <v>5</v>
      </c>
      <c r="BB444">
        <v>1</v>
      </c>
      <c r="BC444">
        <v>7</v>
      </c>
      <c r="BD444">
        <v>2</v>
      </c>
      <c r="BE444" s="3">
        <v>44286</v>
      </c>
      <c r="BF444" s="16" t="str">
        <f>VLOOKUP(C444,'Cta Contable'!A:E,5,FALSE)</f>
        <v>A</v>
      </c>
      <c r="BG444" s="16" t="str">
        <f>VLOOKUP(C444,'Cta Contable'!A:D,4,FALSE)</f>
        <v>Consumo</v>
      </c>
      <c r="BH444" t="str">
        <f>VLOOKUP(Q444,Lista!A:B,2,TRUE)</f>
        <v>15.000.001 - 20.000.000</v>
      </c>
      <c r="BI444" s="16" t="str">
        <f t="shared" si="14"/>
        <v>Al día</v>
      </c>
      <c r="BJ444" t="str">
        <f t="shared" si="13"/>
        <v>-</v>
      </c>
    </row>
    <row r="445" spans="1:62" x14ac:dyDescent="0.25">
      <c r="A445" t="s">
        <v>56</v>
      </c>
      <c r="B445" t="s">
        <v>171</v>
      </c>
      <c r="C445" s="17">
        <v>144205</v>
      </c>
      <c r="D445">
        <v>4</v>
      </c>
      <c r="E445">
        <v>19524</v>
      </c>
      <c r="F445" s="23">
        <v>44013</v>
      </c>
      <c r="G445" s="23">
        <v>45418</v>
      </c>
      <c r="H445">
        <v>0</v>
      </c>
      <c r="I445">
        <v>1</v>
      </c>
      <c r="J445">
        <v>7</v>
      </c>
      <c r="K445">
        <v>30</v>
      </c>
      <c r="L445">
        <v>2</v>
      </c>
      <c r="M445" s="25">
        <v>20.88</v>
      </c>
      <c r="N445" s="25">
        <v>22.998778999999999</v>
      </c>
      <c r="O445" s="27">
        <v>19357977</v>
      </c>
      <c r="P445" s="27">
        <v>614934</v>
      </c>
      <c r="Q445" s="27">
        <v>17306624</v>
      </c>
      <c r="R445" s="27">
        <v>543536</v>
      </c>
      <c r="S445">
        <v>0</v>
      </c>
      <c r="T445">
        <v>0</v>
      </c>
      <c r="V445" s="27">
        <v>0</v>
      </c>
      <c r="W445" s="27">
        <v>0</v>
      </c>
      <c r="X445" s="27">
        <v>0</v>
      </c>
      <c r="AA445" s="23">
        <v>44266</v>
      </c>
      <c r="AB445">
        <v>1</v>
      </c>
      <c r="AC445" t="s">
        <v>57</v>
      </c>
      <c r="AD445">
        <v>1</v>
      </c>
      <c r="AE445">
        <v>30</v>
      </c>
      <c r="AF445" s="27">
        <v>0</v>
      </c>
      <c r="AM445">
        <v>1</v>
      </c>
      <c r="AN445">
        <v>1</v>
      </c>
      <c r="AQ445" s="27">
        <v>2032346</v>
      </c>
      <c r="AR445" t="s">
        <v>58</v>
      </c>
      <c r="AS445">
        <v>0</v>
      </c>
      <c r="AT445">
        <v>0</v>
      </c>
      <c r="AW445">
        <v>1</v>
      </c>
      <c r="AX445">
        <v>2</v>
      </c>
      <c r="AY445">
        <v>44013</v>
      </c>
      <c r="AZ445" t="s">
        <v>59</v>
      </c>
      <c r="BB445">
        <v>1</v>
      </c>
      <c r="BC445">
        <v>7</v>
      </c>
      <c r="BD445">
        <v>2</v>
      </c>
      <c r="BE445" s="3">
        <v>44286</v>
      </c>
      <c r="BF445" s="16" t="str">
        <f>VLOOKUP(C445,'Cta Contable'!A:E,5,FALSE)</f>
        <v>A</v>
      </c>
      <c r="BG445" s="16" t="str">
        <f>VLOOKUP(C445,'Cta Contable'!A:D,4,FALSE)</f>
        <v>Consumo</v>
      </c>
      <c r="BH445" t="str">
        <f>VLOOKUP(Q445,Lista!A:B,2,TRUE)</f>
        <v>15.000.001 - 20.000.000</v>
      </c>
      <c r="BI445" s="16" t="str">
        <f t="shared" si="14"/>
        <v>Al día</v>
      </c>
      <c r="BJ445" t="str">
        <f t="shared" si="13"/>
        <v>-</v>
      </c>
    </row>
    <row r="446" spans="1:62" x14ac:dyDescent="0.25">
      <c r="A446" t="s">
        <v>56</v>
      </c>
      <c r="B446" t="s">
        <v>171</v>
      </c>
      <c r="C446" s="17">
        <v>144205</v>
      </c>
      <c r="D446">
        <v>4</v>
      </c>
      <c r="E446">
        <v>19938</v>
      </c>
      <c r="F446" s="23">
        <v>43880</v>
      </c>
      <c r="G446" s="23">
        <v>44635</v>
      </c>
      <c r="H446">
        <v>0</v>
      </c>
      <c r="I446">
        <v>1</v>
      </c>
      <c r="J446">
        <v>13</v>
      </c>
      <c r="K446">
        <v>30</v>
      </c>
      <c r="L446">
        <v>2</v>
      </c>
      <c r="M446" s="25">
        <v>23.432207999999999</v>
      </c>
      <c r="N446" s="25">
        <v>26.12</v>
      </c>
      <c r="O446" s="27">
        <v>6000000</v>
      </c>
      <c r="P446" s="27">
        <v>315642</v>
      </c>
      <c r="Q446" s="27">
        <v>2928229</v>
      </c>
      <c r="R446" s="27">
        <v>38120</v>
      </c>
      <c r="S446">
        <v>0</v>
      </c>
      <c r="T446">
        <v>0</v>
      </c>
      <c r="V446" s="27">
        <v>0</v>
      </c>
      <c r="W446" s="27">
        <v>0</v>
      </c>
      <c r="X446" s="27">
        <v>0</v>
      </c>
      <c r="AA446" s="23">
        <v>44265</v>
      </c>
      <c r="AB446">
        <v>1</v>
      </c>
      <c r="AC446" t="s">
        <v>57</v>
      </c>
      <c r="AD446">
        <v>1</v>
      </c>
      <c r="AE446">
        <v>30</v>
      </c>
      <c r="AF446" s="27">
        <v>0</v>
      </c>
      <c r="AM446">
        <v>1</v>
      </c>
      <c r="AN446">
        <v>1</v>
      </c>
      <c r="AQ446" s="27">
        <v>1345000</v>
      </c>
      <c r="AR446" t="s">
        <v>58</v>
      </c>
      <c r="AS446">
        <v>0</v>
      </c>
      <c r="AT446">
        <v>0</v>
      </c>
      <c r="AW446">
        <v>5</v>
      </c>
      <c r="BB446">
        <v>1</v>
      </c>
      <c r="BC446">
        <v>7</v>
      </c>
      <c r="BD446">
        <v>2</v>
      </c>
      <c r="BE446" s="3">
        <v>44286</v>
      </c>
      <c r="BF446" s="16" t="str">
        <f>VLOOKUP(C446,'Cta Contable'!A:E,5,FALSE)</f>
        <v>A</v>
      </c>
      <c r="BG446" s="16" t="str">
        <f>VLOOKUP(C446,'Cta Contable'!A:D,4,FALSE)</f>
        <v>Consumo</v>
      </c>
      <c r="BH446" t="str">
        <f>VLOOKUP(Q446,Lista!A:B,2,TRUE)</f>
        <v>2.500.001 - 5.000.000</v>
      </c>
      <c r="BI446" s="16" t="str">
        <f t="shared" si="14"/>
        <v>Al día</v>
      </c>
      <c r="BJ446" t="str">
        <f t="shared" si="13"/>
        <v>-</v>
      </c>
    </row>
    <row r="447" spans="1:62" x14ac:dyDescent="0.25">
      <c r="A447" t="s">
        <v>56</v>
      </c>
      <c r="B447" t="s">
        <v>171</v>
      </c>
      <c r="C447" s="17">
        <v>144205</v>
      </c>
      <c r="D447">
        <v>4</v>
      </c>
      <c r="E447">
        <v>17590</v>
      </c>
      <c r="F447" s="23">
        <v>44013</v>
      </c>
      <c r="G447" s="23">
        <v>44545</v>
      </c>
      <c r="H447">
        <v>0</v>
      </c>
      <c r="I447">
        <v>1</v>
      </c>
      <c r="J447">
        <v>9</v>
      </c>
      <c r="K447">
        <v>30</v>
      </c>
      <c r="L447">
        <v>2</v>
      </c>
      <c r="M447" s="25">
        <v>19.97</v>
      </c>
      <c r="N447" s="25">
        <v>21.903130999999998</v>
      </c>
      <c r="O447" s="27">
        <v>6942608</v>
      </c>
      <c r="P447" s="27">
        <v>472244</v>
      </c>
      <c r="Q447" s="27">
        <v>3434269</v>
      </c>
      <c r="R447" s="27">
        <v>0</v>
      </c>
      <c r="S447">
        <v>0</v>
      </c>
      <c r="T447">
        <v>0</v>
      </c>
      <c r="V447" s="27">
        <v>0</v>
      </c>
      <c r="W447" s="27">
        <v>0</v>
      </c>
      <c r="X447" s="27">
        <v>0</v>
      </c>
      <c r="AA447" s="23">
        <v>44285</v>
      </c>
      <c r="AB447">
        <v>1</v>
      </c>
      <c r="AC447" t="s">
        <v>57</v>
      </c>
      <c r="AD447">
        <v>1</v>
      </c>
      <c r="AE447">
        <v>30</v>
      </c>
      <c r="AF447" s="27">
        <v>0</v>
      </c>
      <c r="AM447">
        <v>1</v>
      </c>
      <c r="AN447">
        <v>1</v>
      </c>
      <c r="AQ447" s="27">
        <v>1017000</v>
      </c>
      <c r="AR447" t="s">
        <v>58</v>
      </c>
      <c r="AS447">
        <v>0</v>
      </c>
      <c r="AT447">
        <v>0</v>
      </c>
      <c r="AW447">
        <v>1</v>
      </c>
      <c r="AX447">
        <v>2</v>
      </c>
      <c r="AY447">
        <v>44013</v>
      </c>
      <c r="AZ447" t="s">
        <v>59</v>
      </c>
      <c r="BB447">
        <v>1</v>
      </c>
      <c r="BC447">
        <v>7</v>
      </c>
      <c r="BD447">
        <v>2</v>
      </c>
      <c r="BE447" s="3">
        <v>44286</v>
      </c>
      <c r="BF447" s="16" t="str">
        <f>VLOOKUP(C447,'Cta Contable'!A:E,5,FALSE)</f>
        <v>A</v>
      </c>
      <c r="BG447" s="16" t="str">
        <f>VLOOKUP(C447,'Cta Contable'!A:D,4,FALSE)</f>
        <v>Consumo</v>
      </c>
      <c r="BH447" t="str">
        <f>VLOOKUP(Q447,Lista!A:B,2,TRUE)</f>
        <v>2.500.001 - 5.000.000</v>
      </c>
      <c r="BI447" s="16" t="str">
        <f t="shared" si="14"/>
        <v>Al día</v>
      </c>
      <c r="BJ447" t="str">
        <f t="shared" si="13"/>
        <v>-</v>
      </c>
    </row>
    <row r="448" spans="1:62" x14ac:dyDescent="0.25">
      <c r="A448" t="s">
        <v>56</v>
      </c>
      <c r="B448" t="s">
        <v>171</v>
      </c>
      <c r="C448" s="17">
        <v>144205</v>
      </c>
      <c r="D448">
        <v>4</v>
      </c>
      <c r="E448">
        <v>20398</v>
      </c>
      <c r="F448" s="23">
        <v>44042</v>
      </c>
      <c r="G448" s="23">
        <v>45503</v>
      </c>
      <c r="H448">
        <v>0</v>
      </c>
      <c r="I448">
        <v>1</v>
      </c>
      <c r="J448">
        <v>7</v>
      </c>
      <c r="K448">
        <v>30</v>
      </c>
      <c r="L448">
        <v>2</v>
      </c>
      <c r="M448" s="25">
        <v>21.02</v>
      </c>
      <c r="N448" s="25">
        <v>23.168139</v>
      </c>
      <c r="O448" s="27">
        <v>6000000</v>
      </c>
      <c r="P448" s="27">
        <v>185859</v>
      </c>
      <c r="Q448" s="27">
        <v>5404097</v>
      </c>
      <c r="R448" s="27">
        <v>94624</v>
      </c>
      <c r="S448">
        <v>0</v>
      </c>
      <c r="T448">
        <v>0</v>
      </c>
      <c r="V448" s="27">
        <v>0</v>
      </c>
      <c r="W448" s="27">
        <v>0</v>
      </c>
      <c r="X448" s="27">
        <v>0</v>
      </c>
      <c r="AA448" s="23">
        <v>44268</v>
      </c>
      <c r="AB448">
        <v>1</v>
      </c>
      <c r="AC448" t="s">
        <v>57</v>
      </c>
      <c r="AD448">
        <v>1</v>
      </c>
      <c r="AE448">
        <v>30</v>
      </c>
      <c r="AF448" s="27">
        <v>0</v>
      </c>
      <c r="AM448">
        <v>1</v>
      </c>
      <c r="AN448">
        <v>1</v>
      </c>
      <c r="AQ448" s="27">
        <v>453000</v>
      </c>
      <c r="AR448" t="s">
        <v>58</v>
      </c>
      <c r="AS448">
        <v>0</v>
      </c>
      <c r="AT448">
        <v>0</v>
      </c>
      <c r="AW448">
        <v>5</v>
      </c>
      <c r="BB448">
        <v>1</v>
      </c>
      <c r="BC448">
        <v>7</v>
      </c>
      <c r="BD448">
        <v>2</v>
      </c>
      <c r="BE448" s="3">
        <v>44286</v>
      </c>
      <c r="BF448" s="16" t="str">
        <f>VLOOKUP(C448,'Cta Contable'!A:E,5,FALSE)</f>
        <v>A</v>
      </c>
      <c r="BG448" s="16" t="str">
        <f>VLOOKUP(C448,'Cta Contable'!A:D,4,FALSE)</f>
        <v>Consumo</v>
      </c>
      <c r="BH448" t="str">
        <f>VLOOKUP(Q448,Lista!A:B,2,TRUE)</f>
        <v>5.000.001 - 10.000.000</v>
      </c>
      <c r="BI448" s="16" t="str">
        <f t="shared" si="14"/>
        <v>Al día</v>
      </c>
      <c r="BJ448" t="str">
        <f t="shared" si="13"/>
        <v>-</v>
      </c>
    </row>
    <row r="449" spans="1:62" x14ac:dyDescent="0.25">
      <c r="A449" t="s">
        <v>56</v>
      </c>
      <c r="B449" t="s">
        <v>171</v>
      </c>
      <c r="C449" s="17">
        <v>144205</v>
      </c>
      <c r="D449">
        <v>4</v>
      </c>
      <c r="E449">
        <v>21391</v>
      </c>
      <c r="F449" s="23">
        <v>44253</v>
      </c>
      <c r="G449" s="23">
        <v>46811</v>
      </c>
      <c r="H449">
        <v>0</v>
      </c>
      <c r="I449">
        <v>1</v>
      </c>
      <c r="J449">
        <v>0</v>
      </c>
      <c r="K449">
        <v>30</v>
      </c>
      <c r="L449">
        <v>2</v>
      </c>
      <c r="M449" s="25">
        <v>21.02</v>
      </c>
      <c r="N449" s="25">
        <v>23.168139</v>
      </c>
      <c r="O449" s="27">
        <v>19900000</v>
      </c>
      <c r="P449" s="27">
        <v>454206</v>
      </c>
      <c r="Q449" s="27">
        <v>19900000</v>
      </c>
      <c r="R449" s="27">
        <v>348570</v>
      </c>
      <c r="S449">
        <v>0</v>
      </c>
      <c r="T449">
        <v>0</v>
      </c>
      <c r="V449" s="27">
        <v>0</v>
      </c>
      <c r="W449" s="27">
        <v>0</v>
      </c>
      <c r="X449" s="27">
        <v>0</v>
      </c>
      <c r="AA449" s="23">
        <v>44255</v>
      </c>
      <c r="AB449">
        <v>1</v>
      </c>
      <c r="AC449" t="s">
        <v>57</v>
      </c>
      <c r="AD449">
        <v>1</v>
      </c>
      <c r="AE449">
        <v>30</v>
      </c>
      <c r="AF449" s="27">
        <v>0</v>
      </c>
      <c r="AM449">
        <v>1</v>
      </c>
      <c r="AN449">
        <v>1</v>
      </c>
      <c r="AQ449" s="27">
        <v>2077200</v>
      </c>
      <c r="AR449" t="s">
        <v>58</v>
      </c>
      <c r="AS449">
        <v>0</v>
      </c>
      <c r="AT449">
        <v>0</v>
      </c>
      <c r="AW449">
        <v>5</v>
      </c>
      <c r="BB449">
        <v>1</v>
      </c>
      <c r="BC449">
        <v>7</v>
      </c>
      <c r="BD449">
        <v>2</v>
      </c>
      <c r="BE449" s="3">
        <v>44286</v>
      </c>
      <c r="BF449" s="16" t="str">
        <f>VLOOKUP(C449,'Cta Contable'!A:E,5,FALSE)</f>
        <v>A</v>
      </c>
      <c r="BG449" s="16" t="str">
        <f>VLOOKUP(C449,'Cta Contable'!A:D,4,FALSE)</f>
        <v>Consumo</v>
      </c>
      <c r="BH449" t="str">
        <f>VLOOKUP(Q449,Lista!A:B,2,TRUE)</f>
        <v>15.000.001 - 20.000.000</v>
      </c>
      <c r="BI449" s="16" t="str">
        <f t="shared" si="14"/>
        <v>Al día</v>
      </c>
      <c r="BJ449" t="str">
        <f t="shared" si="13"/>
        <v>-</v>
      </c>
    </row>
    <row r="450" spans="1:62" x14ac:dyDescent="0.25">
      <c r="A450" t="s">
        <v>56</v>
      </c>
      <c r="B450" t="s">
        <v>171</v>
      </c>
      <c r="C450" s="17">
        <v>144205</v>
      </c>
      <c r="D450">
        <v>4</v>
      </c>
      <c r="E450">
        <v>18897</v>
      </c>
      <c r="F450" s="23">
        <v>43650</v>
      </c>
      <c r="G450" s="23">
        <v>44666</v>
      </c>
      <c r="H450">
        <v>0</v>
      </c>
      <c r="I450">
        <v>1</v>
      </c>
      <c r="J450">
        <v>26</v>
      </c>
      <c r="K450">
        <v>30</v>
      </c>
      <c r="L450">
        <v>2</v>
      </c>
      <c r="M450" s="25">
        <v>23.42</v>
      </c>
      <c r="N450" s="25">
        <v>26.104899</v>
      </c>
      <c r="O450" s="27">
        <v>7500000</v>
      </c>
      <c r="P450" s="27">
        <v>310399</v>
      </c>
      <c r="Q450" s="27">
        <v>1853931</v>
      </c>
      <c r="R450" s="27">
        <v>13266</v>
      </c>
      <c r="S450">
        <v>0</v>
      </c>
      <c r="T450">
        <v>0</v>
      </c>
      <c r="V450" s="27">
        <v>0</v>
      </c>
      <c r="W450" s="27">
        <v>0</v>
      </c>
      <c r="X450" s="27">
        <v>0</v>
      </c>
      <c r="AA450" s="23">
        <v>44274</v>
      </c>
      <c r="AB450">
        <v>1</v>
      </c>
      <c r="AC450" t="s">
        <v>57</v>
      </c>
      <c r="AD450">
        <v>1</v>
      </c>
      <c r="AE450">
        <v>30</v>
      </c>
      <c r="AF450" s="27">
        <v>0</v>
      </c>
      <c r="AM450">
        <v>1</v>
      </c>
      <c r="AN450">
        <v>1</v>
      </c>
      <c r="AQ450" s="27">
        <v>699000</v>
      </c>
      <c r="AR450" t="s">
        <v>58</v>
      </c>
      <c r="AS450">
        <v>0</v>
      </c>
      <c r="AT450">
        <v>0</v>
      </c>
      <c r="AW450">
        <v>5</v>
      </c>
      <c r="BB450">
        <v>1</v>
      </c>
      <c r="BC450">
        <v>7</v>
      </c>
      <c r="BD450">
        <v>2</v>
      </c>
      <c r="BE450" s="3">
        <v>44286</v>
      </c>
      <c r="BF450" s="16" t="str">
        <f>VLOOKUP(C450,'Cta Contable'!A:E,5,FALSE)</f>
        <v>A</v>
      </c>
      <c r="BG450" s="16" t="str">
        <f>VLOOKUP(C450,'Cta Contable'!A:D,4,FALSE)</f>
        <v>Consumo</v>
      </c>
      <c r="BH450" t="str">
        <f>VLOOKUP(Q450,Lista!A:B,2,TRUE)</f>
        <v>1- 2.500.000</v>
      </c>
      <c r="BI450" s="16" t="str">
        <f t="shared" si="14"/>
        <v>Al día</v>
      </c>
      <c r="BJ450" t="str">
        <f t="shared" si="13"/>
        <v>-</v>
      </c>
    </row>
    <row r="451" spans="1:62" x14ac:dyDescent="0.25">
      <c r="A451" t="s">
        <v>56</v>
      </c>
      <c r="B451" t="s">
        <v>171</v>
      </c>
      <c r="C451" s="17">
        <v>144205</v>
      </c>
      <c r="D451">
        <v>4</v>
      </c>
      <c r="E451">
        <v>19345</v>
      </c>
      <c r="F451" s="23">
        <v>44013</v>
      </c>
      <c r="G451" s="23">
        <v>44607</v>
      </c>
      <c r="H451">
        <v>0</v>
      </c>
      <c r="I451">
        <v>1</v>
      </c>
      <c r="J451">
        <v>9</v>
      </c>
      <c r="K451">
        <v>30</v>
      </c>
      <c r="L451">
        <v>2</v>
      </c>
      <c r="M451" s="25">
        <v>13.34</v>
      </c>
      <c r="N451" s="25">
        <v>14.186623000000001</v>
      </c>
      <c r="O451" s="27">
        <v>6408393</v>
      </c>
      <c r="P451" s="27">
        <v>376021</v>
      </c>
      <c r="Q451" s="27">
        <v>3487844</v>
      </c>
      <c r="R451" s="27">
        <v>19380</v>
      </c>
      <c r="S451">
        <v>0</v>
      </c>
      <c r="T451">
        <v>0</v>
      </c>
      <c r="V451" s="27">
        <v>0</v>
      </c>
      <c r="W451" s="27">
        <v>0</v>
      </c>
      <c r="X451" s="27">
        <v>0</v>
      </c>
      <c r="AA451" s="23">
        <v>44270</v>
      </c>
      <c r="AB451">
        <v>1</v>
      </c>
      <c r="AC451" t="s">
        <v>57</v>
      </c>
      <c r="AD451">
        <v>1</v>
      </c>
      <c r="AE451">
        <v>30</v>
      </c>
      <c r="AF451" s="27">
        <v>0</v>
      </c>
      <c r="AM451">
        <v>1</v>
      </c>
      <c r="AN451">
        <v>1</v>
      </c>
      <c r="AQ451" s="27">
        <v>156583</v>
      </c>
      <c r="AR451" t="s">
        <v>58</v>
      </c>
      <c r="AS451">
        <v>0</v>
      </c>
      <c r="AT451">
        <v>0</v>
      </c>
      <c r="AW451">
        <v>1</v>
      </c>
      <c r="AX451">
        <v>2</v>
      </c>
      <c r="AY451">
        <v>44013</v>
      </c>
      <c r="AZ451" t="s">
        <v>59</v>
      </c>
      <c r="BB451">
        <v>1</v>
      </c>
      <c r="BC451">
        <v>7</v>
      </c>
      <c r="BD451">
        <v>2</v>
      </c>
      <c r="BE451" s="3">
        <v>44286</v>
      </c>
      <c r="BF451" s="16" t="str">
        <f>VLOOKUP(C451,'Cta Contable'!A:E,5,FALSE)</f>
        <v>A</v>
      </c>
      <c r="BG451" s="16" t="str">
        <f>VLOOKUP(C451,'Cta Contable'!A:D,4,FALSE)</f>
        <v>Consumo</v>
      </c>
      <c r="BH451" t="str">
        <f>VLOOKUP(Q451,Lista!A:B,2,TRUE)</f>
        <v>2.500.001 - 5.000.000</v>
      </c>
      <c r="BI451" s="16" t="str">
        <f t="shared" si="14"/>
        <v>Al día</v>
      </c>
      <c r="BJ451" t="str">
        <f t="shared" ref="BJ451:BJ514" si="15">IF(AND(AO451&lt;&gt;"",AP451&lt;&gt;"A"),"Reestructurado","-")</f>
        <v>-</v>
      </c>
    </row>
    <row r="452" spans="1:62" x14ac:dyDescent="0.25">
      <c r="A452" t="s">
        <v>56</v>
      </c>
      <c r="B452" t="s">
        <v>171</v>
      </c>
      <c r="C452" s="17">
        <v>141205</v>
      </c>
      <c r="D452">
        <v>3</v>
      </c>
      <c r="E452">
        <v>20505</v>
      </c>
      <c r="F452" s="23">
        <v>44068</v>
      </c>
      <c r="G452" s="23">
        <v>46270</v>
      </c>
      <c r="H452">
        <v>0</v>
      </c>
      <c r="I452">
        <v>1</v>
      </c>
      <c r="J452">
        <v>6</v>
      </c>
      <c r="K452">
        <v>30</v>
      </c>
      <c r="L452">
        <v>2</v>
      </c>
      <c r="M452" s="25">
        <v>21.02</v>
      </c>
      <c r="N452" s="25">
        <v>23.168139</v>
      </c>
      <c r="O452" s="27">
        <v>54000000</v>
      </c>
      <c r="P452" s="27">
        <v>1325577</v>
      </c>
      <c r="Q452" s="27">
        <v>51617159</v>
      </c>
      <c r="R452" s="27">
        <v>753475</v>
      </c>
      <c r="S452">
        <v>0</v>
      </c>
      <c r="T452">
        <v>54000000</v>
      </c>
      <c r="V452" s="27">
        <v>0</v>
      </c>
      <c r="W452" s="27">
        <v>0</v>
      </c>
      <c r="X452" s="27">
        <v>0</v>
      </c>
      <c r="AA452" s="23">
        <v>44260</v>
      </c>
      <c r="AB452">
        <v>1</v>
      </c>
      <c r="AC452" t="s">
        <v>57</v>
      </c>
      <c r="AD452">
        <v>1</v>
      </c>
      <c r="AE452">
        <v>30</v>
      </c>
      <c r="AF452" s="27">
        <v>0</v>
      </c>
      <c r="AM452">
        <v>1</v>
      </c>
      <c r="AN452">
        <v>1</v>
      </c>
      <c r="AO452" s="40">
        <v>44068</v>
      </c>
      <c r="AP452" s="40" t="s">
        <v>59</v>
      </c>
      <c r="AQ452" s="27">
        <v>2317292</v>
      </c>
      <c r="AR452" t="s">
        <v>58</v>
      </c>
      <c r="AS452">
        <v>1</v>
      </c>
      <c r="AT452">
        <v>0</v>
      </c>
      <c r="AW452">
        <v>5</v>
      </c>
      <c r="BB452">
        <v>1</v>
      </c>
      <c r="BC452">
        <v>7</v>
      </c>
      <c r="BD452">
        <v>2</v>
      </c>
      <c r="BE452" s="3">
        <v>44286</v>
      </c>
      <c r="BF452" s="16" t="str">
        <f>VLOOKUP(C452,'Cta Contable'!A:E,5,FALSE)</f>
        <v>A</v>
      </c>
      <c r="BG452" s="16" t="str">
        <f>VLOOKUP(C452,'Cta Contable'!A:D,4,FALSE)</f>
        <v>Consumo</v>
      </c>
      <c r="BH452" t="str">
        <f>VLOOKUP(Q452,Lista!A:B,2,TRUE)</f>
        <v>20.000.001 - 63.000.000</v>
      </c>
      <c r="BI452" s="16" t="str">
        <f t="shared" ref="BI452:BI515" si="16">IF(BF452&lt;&gt;"A","Mora","Al día")</f>
        <v>Al día</v>
      </c>
      <c r="BJ452" t="str">
        <f t="shared" si="15"/>
        <v>-</v>
      </c>
    </row>
    <row r="453" spans="1:62" x14ac:dyDescent="0.25">
      <c r="A453" t="s">
        <v>56</v>
      </c>
      <c r="B453" t="s">
        <v>171</v>
      </c>
      <c r="C453" s="17">
        <v>144205</v>
      </c>
      <c r="D453">
        <v>4</v>
      </c>
      <c r="E453">
        <v>21399</v>
      </c>
      <c r="F453" s="23">
        <v>44253</v>
      </c>
      <c r="G453" s="23">
        <v>45726</v>
      </c>
      <c r="H453">
        <v>0</v>
      </c>
      <c r="I453">
        <v>1</v>
      </c>
      <c r="J453">
        <v>0</v>
      </c>
      <c r="K453">
        <v>30</v>
      </c>
      <c r="L453">
        <v>2</v>
      </c>
      <c r="M453" s="25">
        <v>17.420000000000002</v>
      </c>
      <c r="N453" s="25">
        <v>18.880393000000002</v>
      </c>
      <c r="O453" s="27">
        <v>29900000</v>
      </c>
      <c r="P453" s="27">
        <v>869277</v>
      </c>
      <c r="Q453" s="27">
        <v>29900000</v>
      </c>
      <c r="R453" s="27">
        <v>289360</v>
      </c>
      <c r="S453">
        <v>0</v>
      </c>
      <c r="T453">
        <v>0</v>
      </c>
      <c r="V453" s="27">
        <v>0</v>
      </c>
      <c r="W453" s="27">
        <v>0</v>
      </c>
      <c r="X453" s="27">
        <v>0</v>
      </c>
      <c r="AA453" s="23">
        <v>44265</v>
      </c>
      <c r="AB453">
        <v>1</v>
      </c>
      <c r="AC453" t="s">
        <v>57</v>
      </c>
      <c r="AD453">
        <v>1</v>
      </c>
      <c r="AE453">
        <v>30</v>
      </c>
      <c r="AF453" s="27">
        <v>0</v>
      </c>
      <c r="AM453">
        <v>1</v>
      </c>
      <c r="AN453">
        <v>1</v>
      </c>
      <c r="AQ453" s="27">
        <v>1342325</v>
      </c>
      <c r="AR453" t="s">
        <v>58</v>
      </c>
      <c r="AS453">
        <v>0</v>
      </c>
      <c r="AT453">
        <v>0</v>
      </c>
      <c r="AW453">
        <v>5</v>
      </c>
      <c r="BB453">
        <v>1</v>
      </c>
      <c r="BC453">
        <v>7</v>
      </c>
      <c r="BD453">
        <v>2</v>
      </c>
      <c r="BE453" s="3">
        <v>44286</v>
      </c>
      <c r="BF453" s="16" t="str">
        <f>VLOOKUP(C453,'Cta Contable'!A:E,5,FALSE)</f>
        <v>A</v>
      </c>
      <c r="BG453" s="16" t="str">
        <f>VLOOKUP(C453,'Cta Contable'!A:D,4,FALSE)</f>
        <v>Consumo</v>
      </c>
      <c r="BH453" t="str">
        <f>VLOOKUP(Q453,Lista!A:B,2,TRUE)</f>
        <v>20.000.001 - 63.000.000</v>
      </c>
      <c r="BI453" s="16" t="str">
        <f t="shared" si="16"/>
        <v>Al día</v>
      </c>
      <c r="BJ453" t="str">
        <f t="shared" si="15"/>
        <v>-</v>
      </c>
    </row>
    <row r="454" spans="1:62" x14ac:dyDescent="0.25">
      <c r="A454" t="s">
        <v>56</v>
      </c>
      <c r="B454" t="s">
        <v>171</v>
      </c>
      <c r="C454" s="17">
        <v>144205</v>
      </c>
      <c r="D454">
        <v>4</v>
      </c>
      <c r="E454">
        <v>16168</v>
      </c>
      <c r="F454" s="23">
        <v>43091</v>
      </c>
      <c r="G454" s="23">
        <v>44579</v>
      </c>
      <c r="H454">
        <v>0</v>
      </c>
      <c r="I454">
        <v>1</v>
      </c>
      <c r="J454">
        <v>38</v>
      </c>
      <c r="K454">
        <v>30</v>
      </c>
      <c r="L454">
        <v>2</v>
      </c>
      <c r="M454" s="25">
        <v>23.2</v>
      </c>
      <c r="N454" s="25">
        <v>25.833048000000002</v>
      </c>
      <c r="O454" s="27">
        <v>29900000</v>
      </c>
      <c r="P454" s="27">
        <v>961618</v>
      </c>
      <c r="Q454" s="27">
        <v>8652814</v>
      </c>
      <c r="R454" s="27">
        <v>78064</v>
      </c>
      <c r="S454">
        <v>0</v>
      </c>
      <c r="T454">
        <v>0</v>
      </c>
      <c r="V454" s="27">
        <v>0</v>
      </c>
      <c r="W454" s="27">
        <v>0</v>
      </c>
      <c r="X454" s="27">
        <v>0</v>
      </c>
      <c r="AA454" s="23">
        <v>44271</v>
      </c>
      <c r="AB454">
        <v>1</v>
      </c>
      <c r="AC454" t="s">
        <v>57</v>
      </c>
      <c r="AD454">
        <v>1</v>
      </c>
      <c r="AE454">
        <v>30</v>
      </c>
      <c r="AF454" s="27">
        <v>0</v>
      </c>
      <c r="AM454">
        <v>1</v>
      </c>
      <c r="AN454">
        <v>1</v>
      </c>
      <c r="AQ454" s="27">
        <v>2713000</v>
      </c>
      <c r="AR454" t="s">
        <v>58</v>
      </c>
      <c r="AS454">
        <v>0</v>
      </c>
      <c r="AT454">
        <v>0</v>
      </c>
      <c r="AW454">
        <v>5</v>
      </c>
      <c r="BB454">
        <v>1</v>
      </c>
      <c r="BC454">
        <v>7</v>
      </c>
      <c r="BD454">
        <v>2</v>
      </c>
      <c r="BE454" s="3">
        <v>44286</v>
      </c>
      <c r="BF454" s="16" t="str">
        <f>VLOOKUP(C454,'Cta Contable'!A:E,5,FALSE)</f>
        <v>A</v>
      </c>
      <c r="BG454" s="16" t="str">
        <f>VLOOKUP(C454,'Cta Contable'!A:D,4,FALSE)</f>
        <v>Consumo</v>
      </c>
      <c r="BH454" t="str">
        <f>VLOOKUP(Q454,Lista!A:B,2,TRUE)</f>
        <v>5.000.001 - 10.000.000</v>
      </c>
      <c r="BI454" s="16" t="str">
        <f t="shared" si="16"/>
        <v>Al día</v>
      </c>
      <c r="BJ454" t="str">
        <f t="shared" si="15"/>
        <v>-</v>
      </c>
    </row>
    <row r="455" spans="1:62" x14ac:dyDescent="0.25">
      <c r="A455" t="s">
        <v>56</v>
      </c>
      <c r="B455" t="s">
        <v>171</v>
      </c>
      <c r="C455" s="17">
        <v>144205</v>
      </c>
      <c r="D455">
        <v>3</v>
      </c>
      <c r="E455">
        <v>20100</v>
      </c>
      <c r="F455" s="23">
        <v>43951</v>
      </c>
      <c r="G455" s="23">
        <v>45122</v>
      </c>
      <c r="H455">
        <v>0</v>
      </c>
      <c r="I455">
        <v>1</v>
      </c>
      <c r="J455">
        <v>10</v>
      </c>
      <c r="K455">
        <v>30</v>
      </c>
      <c r="L455">
        <v>2</v>
      </c>
      <c r="M455" s="25">
        <v>20.91</v>
      </c>
      <c r="N455" s="25">
        <v>23.035052</v>
      </c>
      <c r="O455" s="27">
        <v>8000000</v>
      </c>
      <c r="P455" s="27">
        <v>289627</v>
      </c>
      <c r="Q455" s="27">
        <v>6374288</v>
      </c>
      <c r="R455" s="27">
        <v>53985</v>
      </c>
      <c r="S455">
        <v>0</v>
      </c>
      <c r="T455">
        <v>0</v>
      </c>
      <c r="V455" s="27">
        <v>0</v>
      </c>
      <c r="W455" s="27">
        <v>0</v>
      </c>
      <c r="X455" s="27">
        <v>0</v>
      </c>
      <c r="AA455" s="23">
        <v>44272</v>
      </c>
      <c r="AB455">
        <v>1</v>
      </c>
      <c r="AC455" t="s">
        <v>57</v>
      </c>
      <c r="AD455">
        <v>1</v>
      </c>
      <c r="AE455">
        <v>30</v>
      </c>
      <c r="AF455" s="27">
        <v>0</v>
      </c>
      <c r="AM455">
        <v>1</v>
      </c>
      <c r="AN455">
        <v>1</v>
      </c>
      <c r="AO455" s="40">
        <v>43951</v>
      </c>
      <c r="AP455" s="40" t="s">
        <v>59</v>
      </c>
      <c r="AQ455" s="27">
        <v>1739000</v>
      </c>
      <c r="AR455" t="s">
        <v>58</v>
      </c>
      <c r="AS455">
        <v>1</v>
      </c>
      <c r="AT455">
        <v>0</v>
      </c>
      <c r="AW455">
        <v>5</v>
      </c>
      <c r="BB455">
        <v>1</v>
      </c>
      <c r="BC455">
        <v>7</v>
      </c>
      <c r="BD455">
        <v>2</v>
      </c>
      <c r="BE455" s="3">
        <v>44286</v>
      </c>
      <c r="BF455" s="16" t="str">
        <f>VLOOKUP(C455,'Cta Contable'!A:E,5,FALSE)</f>
        <v>A</v>
      </c>
      <c r="BG455" s="16" t="str">
        <f>VLOOKUP(C455,'Cta Contable'!A:D,4,FALSE)</f>
        <v>Consumo</v>
      </c>
      <c r="BH455" t="str">
        <f>VLOOKUP(Q455,Lista!A:B,2,TRUE)</f>
        <v>5.000.001 - 10.000.000</v>
      </c>
      <c r="BI455" s="16" t="str">
        <f t="shared" si="16"/>
        <v>Al día</v>
      </c>
      <c r="BJ455" t="str">
        <f t="shared" si="15"/>
        <v>-</v>
      </c>
    </row>
    <row r="456" spans="1:62" x14ac:dyDescent="0.25">
      <c r="A456" t="s">
        <v>56</v>
      </c>
      <c r="B456" t="s">
        <v>171</v>
      </c>
      <c r="C456" s="17">
        <v>144205</v>
      </c>
      <c r="D456">
        <v>2</v>
      </c>
      <c r="E456">
        <v>18000</v>
      </c>
      <c r="F456" s="23">
        <v>44013</v>
      </c>
      <c r="G456" s="23">
        <v>44407</v>
      </c>
      <c r="H456">
        <v>0</v>
      </c>
      <c r="I456">
        <v>1</v>
      </c>
      <c r="J456">
        <v>8</v>
      </c>
      <c r="K456">
        <v>30</v>
      </c>
      <c r="L456">
        <v>2</v>
      </c>
      <c r="M456" s="25">
        <v>20.92</v>
      </c>
      <c r="N456" s="25">
        <v>23.047146000000001</v>
      </c>
      <c r="O456" s="27">
        <v>697257</v>
      </c>
      <c r="P456" s="27">
        <v>64897</v>
      </c>
      <c r="Q456" s="27">
        <v>233976</v>
      </c>
      <c r="R456" s="27">
        <v>408</v>
      </c>
      <c r="S456">
        <v>0</v>
      </c>
      <c r="T456">
        <v>0</v>
      </c>
      <c r="V456" s="27">
        <v>0</v>
      </c>
      <c r="W456" s="27">
        <v>0</v>
      </c>
      <c r="X456" s="27">
        <v>0</v>
      </c>
      <c r="AA456" s="23">
        <v>44282</v>
      </c>
      <c r="AB456">
        <v>1</v>
      </c>
      <c r="AC456" t="s">
        <v>57</v>
      </c>
      <c r="AD456">
        <v>1</v>
      </c>
      <c r="AE456">
        <v>30</v>
      </c>
      <c r="AF456" s="27">
        <v>0</v>
      </c>
      <c r="AM456">
        <v>1</v>
      </c>
      <c r="AN456">
        <v>1</v>
      </c>
      <c r="AO456" s="40">
        <v>44013</v>
      </c>
      <c r="AP456" s="40" t="s">
        <v>62</v>
      </c>
      <c r="AQ456" s="27">
        <v>44945</v>
      </c>
      <c r="AR456" t="s">
        <v>58</v>
      </c>
      <c r="AS456">
        <v>1</v>
      </c>
      <c r="AT456">
        <v>0</v>
      </c>
      <c r="AW456">
        <v>5</v>
      </c>
      <c r="BB456">
        <v>1</v>
      </c>
      <c r="BC456">
        <v>7</v>
      </c>
      <c r="BD456">
        <v>2</v>
      </c>
      <c r="BE456" s="3">
        <v>44286</v>
      </c>
      <c r="BF456" s="16" t="str">
        <f>VLOOKUP(C456,'Cta Contable'!A:E,5,FALSE)</f>
        <v>A</v>
      </c>
      <c r="BG456" s="16" t="str">
        <f>VLOOKUP(C456,'Cta Contable'!A:D,4,FALSE)</f>
        <v>Consumo</v>
      </c>
      <c r="BH456" t="str">
        <f>VLOOKUP(Q456,Lista!A:B,2,TRUE)</f>
        <v>1- 2.500.000</v>
      </c>
      <c r="BI456" s="16" t="str">
        <f t="shared" si="16"/>
        <v>Al día</v>
      </c>
      <c r="BJ456" t="str">
        <f t="shared" si="15"/>
        <v>Reestructurado</v>
      </c>
    </row>
    <row r="457" spans="1:62" x14ac:dyDescent="0.25">
      <c r="A457" t="s">
        <v>56</v>
      </c>
      <c r="B457" t="s">
        <v>171</v>
      </c>
      <c r="C457" s="17">
        <v>144205</v>
      </c>
      <c r="D457">
        <v>4</v>
      </c>
      <c r="E457">
        <v>20250</v>
      </c>
      <c r="F457" s="23">
        <v>44001</v>
      </c>
      <c r="G457" s="23">
        <v>45229</v>
      </c>
      <c r="H457">
        <v>30</v>
      </c>
      <c r="I457">
        <v>1</v>
      </c>
      <c r="J457">
        <v>7</v>
      </c>
      <c r="K457">
        <v>30</v>
      </c>
      <c r="L457">
        <v>2</v>
      </c>
      <c r="M457" s="25">
        <v>19.320074000000002</v>
      </c>
      <c r="N457" s="25">
        <v>21.126100000000001</v>
      </c>
      <c r="O457" s="27">
        <v>3000000</v>
      </c>
      <c r="P457" s="27">
        <v>102306</v>
      </c>
      <c r="Q457" s="27">
        <v>2603201</v>
      </c>
      <c r="R457" s="27">
        <v>84703</v>
      </c>
      <c r="S457">
        <v>0</v>
      </c>
      <c r="T457">
        <v>0</v>
      </c>
      <c r="V457" s="27">
        <v>0</v>
      </c>
      <c r="W457" s="27">
        <v>0</v>
      </c>
      <c r="X457" s="27">
        <v>0</v>
      </c>
      <c r="AA457" s="23">
        <v>44282</v>
      </c>
      <c r="AB457">
        <v>1</v>
      </c>
      <c r="AC457" t="s">
        <v>57</v>
      </c>
      <c r="AD457">
        <v>1</v>
      </c>
      <c r="AE457">
        <v>30</v>
      </c>
      <c r="AF457" s="27">
        <v>121773</v>
      </c>
      <c r="AM457">
        <v>1</v>
      </c>
      <c r="AN457">
        <v>1</v>
      </c>
      <c r="AQ457" s="27">
        <v>500055</v>
      </c>
      <c r="AR457" t="s">
        <v>58</v>
      </c>
      <c r="AS457">
        <v>0</v>
      </c>
      <c r="AT457">
        <v>0</v>
      </c>
      <c r="AW457">
        <v>5</v>
      </c>
      <c r="BB457">
        <v>1</v>
      </c>
      <c r="BC457">
        <v>7</v>
      </c>
      <c r="BD457">
        <v>2</v>
      </c>
      <c r="BE457" s="3">
        <v>44286</v>
      </c>
      <c r="BF457" s="16" t="str">
        <f>VLOOKUP(C457,'Cta Contable'!A:E,5,FALSE)</f>
        <v>A</v>
      </c>
      <c r="BG457" s="16" t="str">
        <f>VLOOKUP(C457,'Cta Contable'!A:D,4,FALSE)</f>
        <v>Consumo</v>
      </c>
      <c r="BH457" t="str">
        <f>VLOOKUP(Q457,Lista!A:B,2,TRUE)</f>
        <v>2.500.001 - 5.000.000</v>
      </c>
      <c r="BI457" s="16" t="str">
        <f t="shared" si="16"/>
        <v>Al día</v>
      </c>
      <c r="BJ457" t="str">
        <f t="shared" si="15"/>
        <v>-</v>
      </c>
    </row>
    <row r="458" spans="1:62" x14ac:dyDescent="0.25">
      <c r="A458" t="s">
        <v>56</v>
      </c>
      <c r="B458" t="s">
        <v>171</v>
      </c>
      <c r="C458" s="17">
        <v>144205</v>
      </c>
      <c r="D458">
        <v>4</v>
      </c>
      <c r="E458">
        <v>18726</v>
      </c>
      <c r="F458" s="23">
        <v>44013</v>
      </c>
      <c r="G458" s="23">
        <v>44866</v>
      </c>
      <c r="H458">
        <v>0</v>
      </c>
      <c r="I458">
        <v>1</v>
      </c>
      <c r="J458">
        <v>8</v>
      </c>
      <c r="K458">
        <v>30</v>
      </c>
      <c r="L458">
        <v>2</v>
      </c>
      <c r="M458" s="25">
        <v>17.37</v>
      </c>
      <c r="N458" s="25">
        <v>18.821816999999999</v>
      </c>
      <c r="O458" s="27">
        <v>7962252</v>
      </c>
      <c r="P458" s="27">
        <v>347901</v>
      </c>
      <c r="Q458" s="27">
        <v>5914668</v>
      </c>
      <c r="R458" s="27">
        <v>11416</v>
      </c>
      <c r="S458">
        <v>0</v>
      </c>
      <c r="T458">
        <v>0</v>
      </c>
      <c r="V458" s="27">
        <v>0</v>
      </c>
      <c r="W458" s="27">
        <v>0</v>
      </c>
      <c r="X458" s="27">
        <v>0</v>
      </c>
      <c r="AA458" s="23">
        <v>44281</v>
      </c>
      <c r="AB458">
        <v>1</v>
      </c>
      <c r="AC458" t="s">
        <v>57</v>
      </c>
      <c r="AD458">
        <v>1</v>
      </c>
      <c r="AE458">
        <v>30</v>
      </c>
      <c r="AF458" s="27">
        <v>0</v>
      </c>
      <c r="AM458">
        <v>1</v>
      </c>
      <c r="AN458">
        <v>1</v>
      </c>
      <c r="AQ458" s="27">
        <v>255000</v>
      </c>
      <c r="AR458" t="s">
        <v>58</v>
      </c>
      <c r="AS458">
        <v>0</v>
      </c>
      <c r="AT458">
        <v>0</v>
      </c>
      <c r="AW458">
        <v>1</v>
      </c>
      <c r="AX458">
        <v>2</v>
      </c>
      <c r="AY458">
        <v>44013</v>
      </c>
      <c r="AZ458" t="s">
        <v>59</v>
      </c>
      <c r="BB458">
        <v>1</v>
      </c>
      <c r="BC458">
        <v>7</v>
      </c>
      <c r="BD458">
        <v>2</v>
      </c>
      <c r="BE458" s="3">
        <v>44286</v>
      </c>
      <c r="BF458" s="16" t="str">
        <f>VLOOKUP(C458,'Cta Contable'!A:E,5,FALSE)</f>
        <v>A</v>
      </c>
      <c r="BG458" s="16" t="str">
        <f>VLOOKUP(C458,'Cta Contable'!A:D,4,FALSE)</f>
        <v>Consumo</v>
      </c>
      <c r="BH458" t="str">
        <f>VLOOKUP(Q458,Lista!A:B,2,TRUE)</f>
        <v>5.000.001 - 10.000.000</v>
      </c>
      <c r="BI458" s="16" t="str">
        <f t="shared" si="16"/>
        <v>Al día</v>
      </c>
      <c r="BJ458" t="str">
        <f t="shared" si="15"/>
        <v>-</v>
      </c>
    </row>
    <row r="459" spans="1:62" x14ac:dyDescent="0.25">
      <c r="A459" t="s">
        <v>56</v>
      </c>
      <c r="B459" t="s">
        <v>171</v>
      </c>
      <c r="C459" s="17">
        <v>144205</v>
      </c>
      <c r="D459">
        <v>4</v>
      </c>
      <c r="E459">
        <v>19454</v>
      </c>
      <c r="F459" s="23">
        <v>43768</v>
      </c>
      <c r="G459" s="23">
        <v>44875</v>
      </c>
      <c r="H459">
        <v>0</v>
      </c>
      <c r="I459">
        <v>1</v>
      </c>
      <c r="J459">
        <v>16</v>
      </c>
      <c r="K459">
        <v>30</v>
      </c>
      <c r="L459">
        <v>2</v>
      </c>
      <c r="M459" s="25">
        <v>20.93</v>
      </c>
      <c r="N459" s="25">
        <v>23.059239999999999</v>
      </c>
      <c r="O459" s="27">
        <v>7000000</v>
      </c>
      <c r="P459" s="27">
        <v>263474</v>
      </c>
      <c r="Q459" s="27">
        <v>4402912</v>
      </c>
      <c r="R459" s="27">
        <v>51200</v>
      </c>
      <c r="S459">
        <v>0</v>
      </c>
      <c r="T459">
        <v>0</v>
      </c>
      <c r="V459" s="27">
        <v>0</v>
      </c>
      <c r="W459" s="27">
        <v>0</v>
      </c>
      <c r="X459" s="27">
        <v>0</v>
      </c>
      <c r="AA459" s="23">
        <v>44265</v>
      </c>
      <c r="AB459">
        <v>1</v>
      </c>
      <c r="AC459" t="s">
        <v>57</v>
      </c>
      <c r="AD459">
        <v>1</v>
      </c>
      <c r="AE459">
        <v>30</v>
      </c>
      <c r="AF459" s="27">
        <v>0</v>
      </c>
      <c r="AM459">
        <v>1</v>
      </c>
      <c r="AN459">
        <v>1</v>
      </c>
      <c r="AQ459" s="27">
        <v>1434000</v>
      </c>
      <c r="AR459" t="s">
        <v>58</v>
      </c>
      <c r="AS459">
        <v>0</v>
      </c>
      <c r="AT459">
        <v>0</v>
      </c>
      <c r="AW459">
        <v>5</v>
      </c>
      <c r="BB459">
        <v>1</v>
      </c>
      <c r="BC459">
        <v>7</v>
      </c>
      <c r="BD459">
        <v>2</v>
      </c>
      <c r="BE459" s="3">
        <v>44286</v>
      </c>
      <c r="BF459" s="16" t="str">
        <f>VLOOKUP(C459,'Cta Contable'!A:E,5,FALSE)</f>
        <v>A</v>
      </c>
      <c r="BG459" s="16" t="str">
        <f>VLOOKUP(C459,'Cta Contable'!A:D,4,FALSE)</f>
        <v>Consumo</v>
      </c>
      <c r="BH459" t="str">
        <f>VLOOKUP(Q459,Lista!A:B,2,TRUE)</f>
        <v>2.500.001 - 5.000.000</v>
      </c>
      <c r="BI459" s="16" t="str">
        <f t="shared" si="16"/>
        <v>Al día</v>
      </c>
      <c r="BJ459" t="str">
        <f t="shared" si="15"/>
        <v>-</v>
      </c>
    </row>
    <row r="460" spans="1:62" x14ac:dyDescent="0.25">
      <c r="A460" t="s">
        <v>56</v>
      </c>
      <c r="B460" t="s">
        <v>171</v>
      </c>
      <c r="C460" s="17">
        <v>144205</v>
      </c>
      <c r="D460">
        <v>4</v>
      </c>
      <c r="E460">
        <v>21050</v>
      </c>
      <c r="F460" s="23">
        <v>44176</v>
      </c>
      <c r="G460" s="23">
        <v>44925</v>
      </c>
      <c r="H460">
        <v>0</v>
      </c>
      <c r="I460">
        <v>1</v>
      </c>
      <c r="J460">
        <v>3</v>
      </c>
      <c r="K460">
        <v>30</v>
      </c>
      <c r="L460">
        <v>2</v>
      </c>
      <c r="M460" s="25">
        <v>23.42</v>
      </c>
      <c r="N460" s="25">
        <v>26.104899</v>
      </c>
      <c r="O460" s="27">
        <v>7000000</v>
      </c>
      <c r="P460" s="27">
        <v>368074</v>
      </c>
      <c r="Q460" s="27">
        <v>6284002</v>
      </c>
      <c r="R460" s="27">
        <v>4088</v>
      </c>
      <c r="S460">
        <v>0</v>
      </c>
      <c r="T460">
        <v>0</v>
      </c>
      <c r="V460" s="27">
        <v>0</v>
      </c>
      <c r="W460" s="27">
        <v>0</v>
      </c>
      <c r="X460" s="27">
        <v>0</v>
      </c>
      <c r="AA460" s="23">
        <v>44284</v>
      </c>
      <c r="AB460">
        <v>1</v>
      </c>
      <c r="AC460" t="s">
        <v>57</v>
      </c>
      <c r="AD460">
        <v>1</v>
      </c>
      <c r="AE460">
        <v>30</v>
      </c>
      <c r="AF460" s="27">
        <v>0</v>
      </c>
      <c r="AM460">
        <v>1</v>
      </c>
      <c r="AN460">
        <v>1</v>
      </c>
      <c r="AQ460" s="27">
        <v>850000</v>
      </c>
      <c r="AR460" t="s">
        <v>58</v>
      </c>
      <c r="AS460">
        <v>0</v>
      </c>
      <c r="AT460">
        <v>0</v>
      </c>
      <c r="AW460">
        <v>5</v>
      </c>
      <c r="BB460">
        <v>1</v>
      </c>
      <c r="BC460">
        <v>7</v>
      </c>
      <c r="BD460">
        <v>2</v>
      </c>
      <c r="BE460" s="3">
        <v>44286</v>
      </c>
      <c r="BF460" s="16" t="str">
        <f>VLOOKUP(C460,'Cta Contable'!A:E,5,FALSE)</f>
        <v>A</v>
      </c>
      <c r="BG460" s="16" t="str">
        <f>VLOOKUP(C460,'Cta Contable'!A:D,4,FALSE)</f>
        <v>Consumo</v>
      </c>
      <c r="BH460" t="str">
        <f>VLOOKUP(Q460,Lista!A:B,2,TRUE)</f>
        <v>5.000.001 - 10.000.000</v>
      </c>
      <c r="BI460" s="16" t="str">
        <f t="shared" si="16"/>
        <v>Al día</v>
      </c>
      <c r="BJ460" t="str">
        <f t="shared" si="15"/>
        <v>-</v>
      </c>
    </row>
    <row r="461" spans="1:62" x14ac:dyDescent="0.25">
      <c r="A461" t="s">
        <v>56</v>
      </c>
      <c r="B461" t="s">
        <v>171</v>
      </c>
      <c r="C461" s="17">
        <v>144205</v>
      </c>
      <c r="D461">
        <v>3</v>
      </c>
      <c r="E461">
        <v>19931</v>
      </c>
      <c r="F461" s="23">
        <v>44013</v>
      </c>
      <c r="G461" s="23">
        <v>45061</v>
      </c>
      <c r="H461">
        <v>0</v>
      </c>
      <c r="I461">
        <v>1</v>
      </c>
      <c r="J461">
        <v>8</v>
      </c>
      <c r="K461">
        <v>30</v>
      </c>
      <c r="L461">
        <v>2</v>
      </c>
      <c r="M461" s="25">
        <v>21.07</v>
      </c>
      <c r="N461" s="25">
        <v>23.228676</v>
      </c>
      <c r="O461" s="27">
        <v>3837363</v>
      </c>
      <c r="P461" s="27">
        <v>150844</v>
      </c>
      <c r="Q461" s="27">
        <v>3127124</v>
      </c>
      <c r="R461" s="27">
        <v>26963</v>
      </c>
      <c r="S461">
        <v>0</v>
      </c>
      <c r="T461">
        <v>0</v>
      </c>
      <c r="V461" s="27">
        <v>0</v>
      </c>
      <c r="W461" s="27">
        <v>0</v>
      </c>
      <c r="X461" s="27">
        <v>0</v>
      </c>
      <c r="AA461" s="23">
        <v>44271</v>
      </c>
      <c r="AB461">
        <v>1</v>
      </c>
      <c r="AC461" t="s">
        <v>57</v>
      </c>
      <c r="AD461">
        <v>1</v>
      </c>
      <c r="AE461">
        <v>30</v>
      </c>
      <c r="AF461" s="27">
        <v>0</v>
      </c>
      <c r="AM461">
        <v>1</v>
      </c>
      <c r="AN461">
        <v>1</v>
      </c>
      <c r="AO461" s="40">
        <v>44013</v>
      </c>
      <c r="AP461" s="40" t="s">
        <v>59</v>
      </c>
      <c r="AQ461" s="27">
        <v>1228500</v>
      </c>
      <c r="AR461" t="s">
        <v>58</v>
      </c>
      <c r="AS461">
        <v>1</v>
      </c>
      <c r="AT461">
        <v>0</v>
      </c>
      <c r="AW461">
        <v>5</v>
      </c>
      <c r="BB461">
        <v>1</v>
      </c>
      <c r="BC461">
        <v>7</v>
      </c>
      <c r="BD461">
        <v>2</v>
      </c>
      <c r="BE461" s="3">
        <v>44286</v>
      </c>
      <c r="BF461" s="16" t="str">
        <f>VLOOKUP(C461,'Cta Contable'!A:E,5,FALSE)</f>
        <v>A</v>
      </c>
      <c r="BG461" s="16" t="str">
        <f>VLOOKUP(C461,'Cta Contable'!A:D,4,FALSE)</f>
        <v>Consumo</v>
      </c>
      <c r="BH461" t="str">
        <f>VLOOKUP(Q461,Lista!A:B,2,TRUE)</f>
        <v>2.500.001 - 5.000.000</v>
      </c>
      <c r="BI461" s="16" t="str">
        <f t="shared" si="16"/>
        <v>Al día</v>
      </c>
      <c r="BJ461" t="str">
        <f t="shared" si="15"/>
        <v>-</v>
      </c>
    </row>
    <row r="462" spans="1:62" x14ac:dyDescent="0.25">
      <c r="A462" t="s">
        <v>56</v>
      </c>
      <c r="B462" t="s">
        <v>171</v>
      </c>
      <c r="C462" s="17">
        <v>144205</v>
      </c>
      <c r="D462">
        <v>4</v>
      </c>
      <c r="E462">
        <v>20719</v>
      </c>
      <c r="F462" s="23">
        <v>44119</v>
      </c>
      <c r="G462" s="23">
        <v>45488</v>
      </c>
      <c r="H462">
        <v>0</v>
      </c>
      <c r="I462">
        <v>1</v>
      </c>
      <c r="J462">
        <v>3</v>
      </c>
      <c r="K462">
        <v>30</v>
      </c>
      <c r="L462">
        <v>2</v>
      </c>
      <c r="M462" s="25">
        <v>21.05</v>
      </c>
      <c r="N462" s="25">
        <v>23.204457999999999</v>
      </c>
      <c r="O462" s="27">
        <v>22875284</v>
      </c>
      <c r="P462" s="27">
        <v>739325</v>
      </c>
      <c r="Q462" s="27">
        <v>21843228</v>
      </c>
      <c r="R462" s="27">
        <v>190610</v>
      </c>
      <c r="S462">
        <v>0</v>
      </c>
      <c r="T462">
        <v>0</v>
      </c>
      <c r="V462" s="27">
        <v>0</v>
      </c>
      <c r="W462" s="27">
        <v>0</v>
      </c>
      <c r="X462" s="27">
        <v>0</v>
      </c>
      <c r="AA462" s="23">
        <v>44281</v>
      </c>
      <c r="AB462">
        <v>1</v>
      </c>
      <c r="AC462" t="s">
        <v>57</v>
      </c>
      <c r="AD462">
        <v>1</v>
      </c>
      <c r="AE462">
        <v>30</v>
      </c>
      <c r="AF462" s="27">
        <v>0</v>
      </c>
      <c r="AM462">
        <v>1</v>
      </c>
      <c r="AN462">
        <v>1</v>
      </c>
      <c r="AQ462" s="27">
        <v>814531</v>
      </c>
      <c r="AR462" t="s">
        <v>58</v>
      </c>
      <c r="AS462">
        <v>0</v>
      </c>
      <c r="AT462">
        <v>0</v>
      </c>
      <c r="AW462">
        <v>5</v>
      </c>
      <c r="BB462">
        <v>1</v>
      </c>
      <c r="BC462">
        <v>7</v>
      </c>
      <c r="BD462">
        <v>1</v>
      </c>
      <c r="BE462" s="3">
        <v>44286</v>
      </c>
      <c r="BF462" s="16" t="str">
        <f>VLOOKUP(C462,'Cta Contable'!A:E,5,FALSE)</f>
        <v>A</v>
      </c>
      <c r="BG462" s="16" t="str">
        <f>VLOOKUP(C462,'Cta Contable'!A:D,4,FALSE)</f>
        <v>Consumo</v>
      </c>
      <c r="BH462" t="str">
        <f>VLOOKUP(Q462,Lista!A:B,2,TRUE)</f>
        <v>20.000.001 - 63.000.000</v>
      </c>
      <c r="BI462" s="16" t="str">
        <f t="shared" si="16"/>
        <v>Al día</v>
      </c>
      <c r="BJ462" t="str">
        <f t="shared" si="15"/>
        <v>-</v>
      </c>
    </row>
    <row r="463" spans="1:62" x14ac:dyDescent="0.25">
      <c r="A463" t="s">
        <v>56</v>
      </c>
      <c r="B463" t="s">
        <v>171</v>
      </c>
      <c r="C463" s="17">
        <v>144205</v>
      </c>
      <c r="D463">
        <v>4</v>
      </c>
      <c r="E463">
        <v>20720</v>
      </c>
      <c r="F463" s="23">
        <v>44119</v>
      </c>
      <c r="G463" s="23">
        <v>44301</v>
      </c>
      <c r="H463">
        <v>0</v>
      </c>
      <c r="I463">
        <v>1</v>
      </c>
      <c r="J463">
        <v>3</v>
      </c>
      <c r="K463">
        <v>30</v>
      </c>
      <c r="L463">
        <v>2</v>
      </c>
      <c r="M463" s="25">
        <v>19.252859999999998</v>
      </c>
      <c r="N463" s="25">
        <v>21.045999999999999</v>
      </c>
      <c r="O463" s="27">
        <v>4386026</v>
      </c>
      <c r="P463" s="27">
        <v>772598</v>
      </c>
      <c r="Q463" s="27">
        <v>2245361</v>
      </c>
      <c r="R463" s="27">
        <v>17731</v>
      </c>
      <c r="S463">
        <v>0</v>
      </c>
      <c r="T463">
        <v>0</v>
      </c>
      <c r="V463" s="27">
        <v>0</v>
      </c>
      <c r="W463" s="27">
        <v>0</v>
      </c>
      <c r="X463" s="27">
        <v>0</v>
      </c>
      <c r="AA463" s="23">
        <v>44281</v>
      </c>
      <c r="AB463">
        <v>1</v>
      </c>
      <c r="AC463" t="s">
        <v>57</v>
      </c>
      <c r="AD463">
        <v>1</v>
      </c>
      <c r="AE463">
        <v>30</v>
      </c>
      <c r="AF463" s="27">
        <v>0</v>
      </c>
      <c r="AM463">
        <v>1</v>
      </c>
      <c r="AN463">
        <v>1</v>
      </c>
      <c r="AQ463" s="27">
        <v>83729</v>
      </c>
      <c r="AR463" t="s">
        <v>58</v>
      </c>
      <c r="AS463">
        <v>0</v>
      </c>
      <c r="AT463">
        <v>0</v>
      </c>
      <c r="AW463">
        <v>5</v>
      </c>
      <c r="BB463">
        <v>1</v>
      </c>
      <c r="BC463">
        <v>7</v>
      </c>
      <c r="BD463">
        <v>1</v>
      </c>
      <c r="BE463" s="3">
        <v>44286</v>
      </c>
      <c r="BF463" s="16" t="str">
        <f>VLOOKUP(C463,'Cta Contable'!A:E,5,FALSE)</f>
        <v>A</v>
      </c>
      <c r="BG463" s="16" t="str">
        <f>VLOOKUP(C463,'Cta Contable'!A:D,4,FALSE)</f>
        <v>Consumo</v>
      </c>
      <c r="BH463" t="str">
        <f>VLOOKUP(Q463,Lista!A:B,2,TRUE)</f>
        <v>1- 2.500.000</v>
      </c>
      <c r="BI463" s="16" t="str">
        <f t="shared" si="16"/>
        <v>Al día</v>
      </c>
      <c r="BJ463" t="str">
        <f t="shared" si="15"/>
        <v>-</v>
      </c>
    </row>
    <row r="464" spans="1:62" x14ac:dyDescent="0.25">
      <c r="A464" t="s">
        <v>56</v>
      </c>
      <c r="B464" t="s">
        <v>171</v>
      </c>
      <c r="C464" s="17">
        <v>144205</v>
      </c>
      <c r="D464">
        <v>4</v>
      </c>
      <c r="E464">
        <v>550003044</v>
      </c>
      <c r="F464" s="23">
        <v>44013</v>
      </c>
      <c r="G464" s="23">
        <v>44303</v>
      </c>
      <c r="H464">
        <v>0</v>
      </c>
      <c r="I464">
        <v>1</v>
      </c>
      <c r="J464">
        <v>8</v>
      </c>
      <c r="K464">
        <v>30</v>
      </c>
      <c r="L464">
        <v>2</v>
      </c>
      <c r="M464" s="25">
        <v>23.432207999999999</v>
      </c>
      <c r="N464" s="25">
        <v>26.12</v>
      </c>
      <c r="O464" s="27">
        <v>162029</v>
      </c>
      <c r="P464" s="27">
        <v>19880</v>
      </c>
      <c r="Q464" s="27">
        <v>19463</v>
      </c>
      <c r="R464" s="27">
        <v>182</v>
      </c>
      <c r="S464">
        <v>0</v>
      </c>
      <c r="T464">
        <v>0</v>
      </c>
      <c r="V464" s="27">
        <v>0</v>
      </c>
      <c r="W464" s="27">
        <v>0</v>
      </c>
      <c r="X464" s="27">
        <v>0</v>
      </c>
      <c r="AA464" s="23">
        <v>44271</v>
      </c>
      <c r="AB464">
        <v>1</v>
      </c>
      <c r="AC464" t="s">
        <v>57</v>
      </c>
      <c r="AD464">
        <v>1</v>
      </c>
      <c r="AE464">
        <v>30</v>
      </c>
      <c r="AF464" s="27">
        <v>0</v>
      </c>
      <c r="AM464">
        <v>1</v>
      </c>
      <c r="AN464">
        <v>1</v>
      </c>
      <c r="AQ464" s="27">
        <v>726</v>
      </c>
      <c r="AR464" t="s">
        <v>58</v>
      </c>
      <c r="AS464">
        <v>0</v>
      </c>
      <c r="AT464">
        <v>0</v>
      </c>
      <c r="AW464">
        <v>1</v>
      </c>
      <c r="AX464">
        <v>2</v>
      </c>
      <c r="AY464">
        <v>44013</v>
      </c>
      <c r="AZ464" t="s">
        <v>59</v>
      </c>
      <c r="BB464">
        <v>2</v>
      </c>
      <c r="BC464">
        <v>7</v>
      </c>
      <c r="BD464">
        <v>2</v>
      </c>
      <c r="BE464" s="3">
        <v>44286</v>
      </c>
      <c r="BF464" s="16" t="str">
        <f>VLOOKUP(C464,'Cta Contable'!A:E,5,FALSE)</f>
        <v>A</v>
      </c>
      <c r="BG464" s="16" t="str">
        <f>VLOOKUP(C464,'Cta Contable'!A:D,4,FALSE)</f>
        <v>Consumo</v>
      </c>
      <c r="BH464" t="str">
        <f>VLOOKUP(Q464,Lista!A:B,2,TRUE)</f>
        <v>1- 2.500.000</v>
      </c>
      <c r="BI464" s="16" t="str">
        <f t="shared" si="16"/>
        <v>Al día</v>
      </c>
      <c r="BJ464" t="str">
        <f t="shared" si="15"/>
        <v>-</v>
      </c>
    </row>
    <row r="465" spans="1:62" x14ac:dyDescent="0.25">
      <c r="A465" t="s">
        <v>56</v>
      </c>
      <c r="B465" t="s">
        <v>171</v>
      </c>
      <c r="C465" s="17">
        <v>144205</v>
      </c>
      <c r="D465">
        <v>4</v>
      </c>
      <c r="E465">
        <v>550003056</v>
      </c>
      <c r="F465" s="23">
        <v>44013</v>
      </c>
      <c r="G465" s="23">
        <v>44333</v>
      </c>
      <c r="H465">
        <v>0</v>
      </c>
      <c r="I465">
        <v>1</v>
      </c>
      <c r="J465">
        <v>8</v>
      </c>
      <c r="K465">
        <v>30</v>
      </c>
      <c r="L465">
        <v>2</v>
      </c>
      <c r="M465" s="25">
        <v>23.432207999999999</v>
      </c>
      <c r="N465" s="25">
        <v>26.12</v>
      </c>
      <c r="O465" s="27">
        <v>200307</v>
      </c>
      <c r="P465" s="27">
        <v>22298</v>
      </c>
      <c r="Q465" s="27">
        <v>43247</v>
      </c>
      <c r="R465" s="27">
        <v>392</v>
      </c>
      <c r="S465">
        <v>0</v>
      </c>
      <c r="T465">
        <v>0</v>
      </c>
      <c r="V465" s="27">
        <v>0</v>
      </c>
      <c r="W465" s="27">
        <v>0</v>
      </c>
      <c r="X465" s="27">
        <v>0</v>
      </c>
      <c r="AA465" s="23">
        <v>44271</v>
      </c>
      <c r="AB465">
        <v>1</v>
      </c>
      <c r="AC465" t="s">
        <v>57</v>
      </c>
      <c r="AD465">
        <v>1</v>
      </c>
      <c r="AE465">
        <v>30</v>
      </c>
      <c r="AF465" s="27">
        <v>0</v>
      </c>
      <c r="AM465">
        <v>1</v>
      </c>
      <c r="AN465">
        <v>1</v>
      </c>
      <c r="AQ465" s="27">
        <v>1613</v>
      </c>
      <c r="AR465" t="s">
        <v>58</v>
      </c>
      <c r="AS465">
        <v>0</v>
      </c>
      <c r="AT465">
        <v>0</v>
      </c>
      <c r="AW465">
        <v>1</v>
      </c>
      <c r="AX465">
        <v>2</v>
      </c>
      <c r="AY465">
        <v>44013</v>
      </c>
      <c r="AZ465" t="s">
        <v>59</v>
      </c>
      <c r="BB465">
        <v>2</v>
      </c>
      <c r="BC465">
        <v>7</v>
      </c>
      <c r="BD465">
        <v>2</v>
      </c>
      <c r="BE465" s="3">
        <v>44286</v>
      </c>
      <c r="BF465" s="16" t="str">
        <f>VLOOKUP(C465,'Cta Contable'!A:E,5,FALSE)</f>
        <v>A</v>
      </c>
      <c r="BG465" s="16" t="str">
        <f>VLOOKUP(C465,'Cta Contable'!A:D,4,FALSE)</f>
        <v>Consumo</v>
      </c>
      <c r="BH465" t="str">
        <f>VLOOKUP(Q465,Lista!A:B,2,TRUE)</f>
        <v>1- 2.500.000</v>
      </c>
      <c r="BI465" s="16" t="str">
        <f t="shared" si="16"/>
        <v>Al día</v>
      </c>
      <c r="BJ465" t="str">
        <f t="shared" si="15"/>
        <v>-</v>
      </c>
    </row>
    <row r="466" spans="1:62" x14ac:dyDescent="0.25">
      <c r="A466" t="s">
        <v>56</v>
      </c>
      <c r="B466" t="s">
        <v>171</v>
      </c>
      <c r="C466" s="17">
        <v>144205</v>
      </c>
      <c r="D466">
        <v>4</v>
      </c>
      <c r="E466">
        <v>550003062</v>
      </c>
      <c r="F466" s="23">
        <v>44013</v>
      </c>
      <c r="G466" s="23">
        <v>44333</v>
      </c>
      <c r="H466">
        <v>0</v>
      </c>
      <c r="I466">
        <v>1</v>
      </c>
      <c r="J466">
        <v>8</v>
      </c>
      <c r="K466">
        <v>30</v>
      </c>
      <c r="L466">
        <v>2</v>
      </c>
      <c r="M466" s="25">
        <v>23.432207999999999</v>
      </c>
      <c r="N466" s="25">
        <v>26.12</v>
      </c>
      <c r="O466" s="27">
        <v>339601</v>
      </c>
      <c r="P466" s="27">
        <v>37868</v>
      </c>
      <c r="Q466" s="27">
        <v>73415</v>
      </c>
      <c r="R466" s="27">
        <v>672</v>
      </c>
      <c r="S466">
        <v>0</v>
      </c>
      <c r="T466">
        <v>0</v>
      </c>
      <c r="V466" s="27">
        <v>0</v>
      </c>
      <c r="W466" s="27">
        <v>0</v>
      </c>
      <c r="X466" s="27">
        <v>0</v>
      </c>
      <c r="AA466" s="23">
        <v>44271</v>
      </c>
      <c r="AB466">
        <v>1</v>
      </c>
      <c r="AC466" t="s">
        <v>57</v>
      </c>
      <c r="AD466">
        <v>1</v>
      </c>
      <c r="AE466">
        <v>30</v>
      </c>
      <c r="AF466" s="27">
        <v>0</v>
      </c>
      <c r="AM466">
        <v>1</v>
      </c>
      <c r="AN466">
        <v>1</v>
      </c>
      <c r="AQ466" s="27">
        <v>2738</v>
      </c>
      <c r="AR466" t="s">
        <v>58</v>
      </c>
      <c r="AS466">
        <v>0</v>
      </c>
      <c r="AT466">
        <v>0</v>
      </c>
      <c r="AW466">
        <v>1</v>
      </c>
      <c r="AX466">
        <v>2</v>
      </c>
      <c r="AY466">
        <v>44013</v>
      </c>
      <c r="AZ466" t="s">
        <v>59</v>
      </c>
      <c r="BB466">
        <v>2</v>
      </c>
      <c r="BC466">
        <v>7</v>
      </c>
      <c r="BD466">
        <v>2</v>
      </c>
      <c r="BE466" s="3">
        <v>44286</v>
      </c>
      <c r="BF466" s="16" t="str">
        <f>VLOOKUP(C466,'Cta Contable'!A:E,5,FALSE)</f>
        <v>A</v>
      </c>
      <c r="BG466" s="16" t="str">
        <f>VLOOKUP(C466,'Cta Contable'!A:D,4,FALSE)</f>
        <v>Consumo</v>
      </c>
      <c r="BH466" t="str">
        <f>VLOOKUP(Q466,Lista!A:B,2,TRUE)</f>
        <v>1- 2.500.000</v>
      </c>
      <c r="BI466" s="16" t="str">
        <f t="shared" si="16"/>
        <v>Al día</v>
      </c>
      <c r="BJ466" t="str">
        <f t="shared" si="15"/>
        <v>-</v>
      </c>
    </row>
    <row r="467" spans="1:62" x14ac:dyDescent="0.25">
      <c r="A467" t="s">
        <v>56</v>
      </c>
      <c r="B467" t="s">
        <v>171</v>
      </c>
      <c r="C467" s="17">
        <v>144205</v>
      </c>
      <c r="D467">
        <v>4</v>
      </c>
      <c r="E467">
        <v>550003063</v>
      </c>
      <c r="F467" s="23">
        <v>44013</v>
      </c>
      <c r="G467" s="23">
        <v>44333</v>
      </c>
      <c r="H467">
        <v>0</v>
      </c>
      <c r="I467">
        <v>1</v>
      </c>
      <c r="J467">
        <v>8</v>
      </c>
      <c r="K467">
        <v>30</v>
      </c>
      <c r="L467">
        <v>2</v>
      </c>
      <c r="M467" s="25">
        <v>23.432207999999999</v>
      </c>
      <c r="N467" s="25">
        <v>26.12</v>
      </c>
      <c r="O467" s="27">
        <v>84900</v>
      </c>
      <c r="P467" s="27">
        <v>9467</v>
      </c>
      <c r="Q467" s="27">
        <v>18352</v>
      </c>
      <c r="R467" s="27">
        <v>168</v>
      </c>
      <c r="S467">
        <v>0</v>
      </c>
      <c r="T467">
        <v>0</v>
      </c>
      <c r="V467" s="27">
        <v>0</v>
      </c>
      <c r="W467" s="27">
        <v>0</v>
      </c>
      <c r="X467" s="27">
        <v>0</v>
      </c>
      <c r="AA467" s="23">
        <v>44271</v>
      </c>
      <c r="AB467">
        <v>1</v>
      </c>
      <c r="AC467" t="s">
        <v>57</v>
      </c>
      <c r="AD467">
        <v>1</v>
      </c>
      <c r="AE467">
        <v>30</v>
      </c>
      <c r="AF467" s="27">
        <v>0</v>
      </c>
      <c r="AM467">
        <v>1</v>
      </c>
      <c r="AN467">
        <v>1</v>
      </c>
      <c r="AQ467" s="27">
        <v>684</v>
      </c>
      <c r="AR467" t="s">
        <v>58</v>
      </c>
      <c r="AS467">
        <v>0</v>
      </c>
      <c r="AT467">
        <v>0</v>
      </c>
      <c r="AW467">
        <v>1</v>
      </c>
      <c r="AX467">
        <v>2</v>
      </c>
      <c r="AY467">
        <v>44013</v>
      </c>
      <c r="AZ467" t="s">
        <v>59</v>
      </c>
      <c r="BB467">
        <v>2</v>
      </c>
      <c r="BC467">
        <v>7</v>
      </c>
      <c r="BD467">
        <v>2</v>
      </c>
      <c r="BE467" s="3">
        <v>44286</v>
      </c>
      <c r="BF467" s="16" t="str">
        <f>VLOOKUP(C467,'Cta Contable'!A:E,5,FALSE)</f>
        <v>A</v>
      </c>
      <c r="BG467" s="16" t="str">
        <f>VLOOKUP(C467,'Cta Contable'!A:D,4,FALSE)</f>
        <v>Consumo</v>
      </c>
      <c r="BH467" t="str">
        <f>VLOOKUP(Q467,Lista!A:B,2,TRUE)</f>
        <v>1- 2.500.000</v>
      </c>
      <c r="BI467" s="16" t="str">
        <f t="shared" si="16"/>
        <v>Al día</v>
      </c>
      <c r="BJ467" t="str">
        <f t="shared" si="15"/>
        <v>-</v>
      </c>
    </row>
    <row r="468" spans="1:62" x14ac:dyDescent="0.25">
      <c r="A468" t="s">
        <v>56</v>
      </c>
      <c r="B468" t="s">
        <v>171</v>
      </c>
      <c r="C468" s="17">
        <v>144205</v>
      </c>
      <c r="D468">
        <v>4</v>
      </c>
      <c r="E468">
        <v>550003064</v>
      </c>
      <c r="F468" s="23">
        <v>44013</v>
      </c>
      <c r="G468" s="23">
        <v>44333</v>
      </c>
      <c r="H468">
        <v>0</v>
      </c>
      <c r="I468">
        <v>1</v>
      </c>
      <c r="J468">
        <v>8</v>
      </c>
      <c r="K468">
        <v>30</v>
      </c>
      <c r="L468">
        <v>2</v>
      </c>
      <c r="M468" s="25">
        <v>23.432207999999999</v>
      </c>
      <c r="N468" s="25">
        <v>26.12</v>
      </c>
      <c r="O468" s="27">
        <v>7640</v>
      </c>
      <c r="P468" s="27">
        <v>852</v>
      </c>
      <c r="Q468" s="27">
        <v>1651</v>
      </c>
      <c r="R468" s="27">
        <v>14</v>
      </c>
      <c r="S468">
        <v>0</v>
      </c>
      <c r="T468">
        <v>0</v>
      </c>
      <c r="V468" s="27">
        <v>0</v>
      </c>
      <c r="W468" s="27">
        <v>0</v>
      </c>
      <c r="X468" s="27">
        <v>0</v>
      </c>
      <c r="AA468" s="23">
        <v>44271</v>
      </c>
      <c r="AB468">
        <v>1</v>
      </c>
      <c r="AC468" t="s">
        <v>57</v>
      </c>
      <c r="AD468">
        <v>1</v>
      </c>
      <c r="AE468">
        <v>30</v>
      </c>
      <c r="AF468" s="27">
        <v>0</v>
      </c>
      <c r="AM468">
        <v>1</v>
      </c>
      <c r="AN468">
        <v>1</v>
      </c>
      <c r="AQ468" s="27">
        <v>62</v>
      </c>
      <c r="AR468" t="s">
        <v>58</v>
      </c>
      <c r="AS468">
        <v>0</v>
      </c>
      <c r="AT468">
        <v>0</v>
      </c>
      <c r="AW468">
        <v>1</v>
      </c>
      <c r="AX468">
        <v>2</v>
      </c>
      <c r="AY468">
        <v>44013</v>
      </c>
      <c r="AZ468" t="s">
        <v>59</v>
      </c>
      <c r="BB468">
        <v>2</v>
      </c>
      <c r="BC468">
        <v>7</v>
      </c>
      <c r="BD468">
        <v>2</v>
      </c>
      <c r="BE468" s="3">
        <v>44286</v>
      </c>
      <c r="BF468" s="16" t="str">
        <f>VLOOKUP(C468,'Cta Contable'!A:E,5,FALSE)</f>
        <v>A</v>
      </c>
      <c r="BG468" s="16" t="str">
        <f>VLOOKUP(C468,'Cta Contable'!A:D,4,FALSE)</f>
        <v>Consumo</v>
      </c>
      <c r="BH468" t="str">
        <f>VLOOKUP(Q468,Lista!A:B,2,TRUE)</f>
        <v>1- 2.500.000</v>
      </c>
      <c r="BI468" s="16" t="str">
        <f t="shared" si="16"/>
        <v>Al día</v>
      </c>
      <c r="BJ468" t="str">
        <f t="shared" si="15"/>
        <v>-</v>
      </c>
    </row>
    <row r="469" spans="1:62" x14ac:dyDescent="0.25">
      <c r="A469" t="s">
        <v>56</v>
      </c>
      <c r="B469" t="s">
        <v>171</v>
      </c>
      <c r="C469" s="17">
        <v>144205</v>
      </c>
      <c r="D469">
        <v>4</v>
      </c>
      <c r="E469">
        <v>550003084</v>
      </c>
      <c r="F469" s="23">
        <v>44013</v>
      </c>
      <c r="G469" s="23">
        <v>44364</v>
      </c>
      <c r="H469">
        <v>0</v>
      </c>
      <c r="I469">
        <v>1</v>
      </c>
      <c r="J469">
        <v>8</v>
      </c>
      <c r="K469">
        <v>30</v>
      </c>
      <c r="L469">
        <v>2</v>
      </c>
      <c r="M469" s="25">
        <v>23.432207999999999</v>
      </c>
      <c r="N469" s="25">
        <v>26.12</v>
      </c>
      <c r="O469" s="27">
        <v>369957</v>
      </c>
      <c r="P469" s="27">
        <v>37868</v>
      </c>
      <c r="Q469" s="27">
        <v>109045</v>
      </c>
      <c r="R469" s="27">
        <v>994</v>
      </c>
      <c r="S469">
        <v>0</v>
      </c>
      <c r="T469">
        <v>0</v>
      </c>
      <c r="V469" s="27">
        <v>0</v>
      </c>
      <c r="W469" s="27">
        <v>0</v>
      </c>
      <c r="X469" s="27">
        <v>0</v>
      </c>
      <c r="AA469" s="23">
        <v>44271</v>
      </c>
      <c r="AB469">
        <v>1</v>
      </c>
      <c r="AC469" t="s">
        <v>57</v>
      </c>
      <c r="AD469">
        <v>1</v>
      </c>
      <c r="AE469">
        <v>30</v>
      </c>
      <c r="AF469" s="27">
        <v>0</v>
      </c>
      <c r="AM469">
        <v>1</v>
      </c>
      <c r="AN469">
        <v>1</v>
      </c>
      <c r="AQ469" s="27">
        <v>4066</v>
      </c>
      <c r="AR469" t="s">
        <v>58</v>
      </c>
      <c r="AS469">
        <v>0</v>
      </c>
      <c r="AT469">
        <v>0</v>
      </c>
      <c r="AW469">
        <v>1</v>
      </c>
      <c r="AX469">
        <v>2</v>
      </c>
      <c r="AY469">
        <v>44013</v>
      </c>
      <c r="AZ469" t="s">
        <v>59</v>
      </c>
      <c r="BB469">
        <v>2</v>
      </c>
      <c r="BC469">
        <v>7</v>
      </c>
      <c r="BD469">
        <v>2</v>
      </c>
      <c r="BE469" s="3">
        <v>44286</v>
      </c>
      <c r="BF469" s="16" t="str">
        <f>VLOOKUP(C469,'Cta Contable'!A:E,5,FALSE)</f>
        <v>A</v>
      </c>
      <c r="BG469" s="16" t="str">
        <f>VLOOKUP(C469,'Cta Contable'!A:D,4,FALSE)</f>
        <v>Consumo</v>
      </c>
      <c r="BH469" t="str">
        <f>VLOOKUP(Q469,Lista!A:B,2,TRUE)</f>
        <v>1- 2.500.000</v>
      </c>
      <c r="BI469" s="16" t="str">
        <f t="shared" si="16"/>
        <v>Al día</v>
      </c>
      <c r="BJ469" t="str">
        <f t="shared" si="15"/>
        <v>-</v>
      </c>
    </row>
    <row r="470" spans="1:62" x14ac:dyDescent="0.25">
      <c r="A470" t="s">
        <v>56</v>
      </c>
      <c r="B470" t="s">
        <v>171</v>
      </c>
      <c r="C470" s="17">
        <v>144205</v>
      </c>
      <c r="D470">
        <v>4</v>
      </c>
      <c r="E470">
        <v>550003085</v>
      </c>
      <c r="F470" s="23">
        <v>44013</v>
      </c>
      <c r="G470" s="23">
        <v>44364</v>
      </c>
      <c r="H470">
        <v>0</v>
      </c>
      <c r="I470">
        <v>1</v>
      </c>
      <c r="J470">
        <v>8</v>
      </c>
      <c r="K470">
        <v>30</v>
      </c>
      <c r="L470">
        <v>2</v>
      </c>
      <c r="M470" s="25">
        <v>23.432207999999999</v>
      </c>
      <c r="N470" s="25">
        <v>26.12</v>
      </c>
      <c r="O470" s="27">
        <v>295966</v>
      </c>
      <c r="P470" s="27">
        <v>30294</v>
      </c>
      <c r="Q470" s="27">
        <v>87240</v>
      </c>
      <c r="R470" s="27">
        <v>798</v>
      </c>
      <c r="S470">
        <v>0</v>
      </c>
      <c r="T470">
        <v>0</v>
      </c>
      <c r="V470" s="27">
        <v>0</v>
      </c>
      <c r="W470" s="27">
        <v>0</v>
      </c>
      <c r="X470" s="27">
        <v>0</v>
      </c>
      <c r="AA470" s="23">
        <v>44271</v>
      </c>
      <c r="AB470">
        <v>1</v>
      </c>
      <c r="AC470" t="s">
        <v>57</v>
      </c>
      <c r="AD470">
        <v>1</v>
      </c>
      <c r="AE470">
        <v>30</v>
      </c>
      <c r="AF470" s="27">
        <v>0</v>
      </c>
      <c r="AM470">
        <v>1</v>
      </c>
      <c r="AN470">
        <v>1</v>
      </c>
      <c r="AQ470" s="27">
        <v>3253</v>
      </c>
      <c r="AR470" t="s">
        <v>58</v>
      </c>
      <c r="AS470">
        <v>0</v>
      </c>
      <c r="AT470">
        <v>0</v>
      </c>
      <c r="AW470">
        <v>1</v>
      </c>
      <c r="AX470">
        <v>2</v>
      </c>
      <c r="AY470">
        <v>44013</v>
      </c>
      <c r="AZ470" t="s">
        <v>59</v>
      </c>
      <c r="BB470">
        <v>2</v>
      </c>
      <c r="BC470">
        <v>7</v>
      </c>
      <c r="BD470">
        <v>2</v>
      </c>
      <c r="BE470" s="3">
        <v>44286</v>
      </c>
      <c r="BF470" s="16" t="str">
        <f>VLOOKUP(C470,'Cta Contable'!A:E,5,FALSE)</f>
        <v>A</v>
      </c>
      <c r="BG470" s="16" t="str">
        <f>VLOOKUP(C470,'Cta Contable'!A:D,4,FALSE)</f>
        <v>Consumo</v>
      </c>
      <c r="BH470" t="str">
        <f>VLOOKUP(Q470,Lista!A:B,2,TRUE)</f>
        <v>1- 2.500.000</v>
      </c>
      <c r="BI470" s="16" t="str">
        <f t="shared" si="16"/>
        <v>Al día</v>
      </c>
      <c r="BJ470" t="str">
        <f t="shared" si="15"/>
        <v>-</v>
      </c>
    </row>
    <row r="471" spans="1:62" x14ac:dyDescent="0.25">
      <c r="A471" t="s">
        <v>56</v>
      </c>
      <c r="B471" t="s">
        <v>171</v>
      </c>
      <c r="C471" s="17">
        <v>144205</v>
      </c>
      <c r="D471">
        <v>4</v>
      </c>
      <c r="E471">
        <v>550003089</v>
      </c>
      <c r="F471" s="23">
        <v>44013</v>
      </c>
      <c r="G471" s="23">
        <v>44364</v>
      </c>
      <c r="H471">
        <v>0</v>
      </c>
      <c r="I471">
        <v>1</v>
      </c>
      <c r="J471">
        <v>8</v>
      </c>
      <c r="K471">
        <v>30</v>
      </c>
      <c r="L471">
        <v>2</v>
      </c>
      <c r="M471" s="25">
        <v>23.432207999999999</v>
      </c>
      <c r="N471" s="25">
        <v>26.12</v>
      </c>
      <c r="O471" s="27">
        <v>369957</v>
      </c>
      <c r="P471" s="27">
        <v>37868</v>
      </c>
      <c r="Q471" s="27">
        <v>109045</v>
      </c>
      <c r="R471" s="27">
        <v>994</v>
      </c>
      <c r="S471">
        <v>0</v>
      </c>
      <c r="T471">
        <v>0</v>
      </c>
      <c r="V471" s="27">
        <v>0</v>
      </c>
      <c r="W471" s="27">
        <v>0</v>
      </c>
      <c r="X471" s="27">
        <v>0</v>
      </c>
      <c r="AA471" s="23">
        <v>44271</v>
      </c>
      <c r="AB471">
        <v>1</v>
      </c>
      <c r="AC471" t="s">
        <v>57</v>
      </c>
      <c r="AD471">
        <v>1</v>
      </c>
      <c r="AE471">
        <v>30</v>
      </c>
      <c r="AF471" s="27">
        <v>0</v>
      </c>
      <c r="AM471">
        <v>1</v>
      </c>
      <c r="AN471">
        <v>1</v>
      </c>
      <c r="AQ471" s="27">
        <v>4066</v>
      </c>
      <c r="AR471" t="s">
        <v>58</v>
      </c>
      <c r="AS471">
        <v>0</v>
      </c>
      <c r="AT471">
        <v>0</v>
      </c>
      <c r="AW471">
        <v>1</v>
      </c>
      <c r="AX471">
        <v>2</v>
      </c>
      <c r="AY471">
        <v>44013</v>
      </c>
      <c r="AZ471" t="s">
        <v>59</v>
      </c>
      <c r="BB471">
        <v>2</v>
      </c>
      <c r="BC471">
        <v>7</v>
      </c>
      <c r="BD471">
        <v>2</v>
      </c>
      <c r="BE471" s="3">
        <v>44286</v>
      </c>
      <c r="BF471" s="16" t="str">
        <f>VLOOKUP(C471,'Cta Contable'!A:E,5,FALSE)</f>
        <v>A</v>
      </c>
      <c r="BG471" s="16" t="str">
        <f>VLOOKUP(C471,'Cta Contable'!A:D,4,FALSE)</f>
        <v>Consumo</v>
      </c>
      <c r="BH471" t="str">
        <f>VLOOKUP(Q471,Lista!A:B,2,TRUE)</f>
        <v>1- 2.500.000</v>
      </c>
      <c r="BI471" s="16" t="str">
        <f t="shared" si="16"/>
        <v>Al día</v>
      </c>
      <c r="BJ471" t="str">
        <f t="shared" si="15"/>
        <v>-</v>
      </c>
    </row>
    <row r="472" spans="1:62" x14ac:dyDescent="0.25">
      <c r="A472" t="s">
        <v>56</v>
      </c>
      <c r="B472" t="s">
        <v>171</v>
      </c>
      <c r="C472" s="17">
        <v>144205</v>
      </c>
      <c r="D472">
        <v>4</v>
      </c>
      <c r="E472">
        <v>550003090</v>
      </c>
      <c r="F472" s="23">
        <v>44013</v>
      </c>
      <c r="G472" s="23">
        <v>44364</v>
      </c>
      <c r="H472">
        <v>0</v>
      </c>
      <c r="I472">
        <v>1</v>
      </c>
      <c r="J472">
        <v>8</v>
      </c>
      <c r="K472">
        <v>30</v>
      </c>
      <c r="L472">
        <v>2</v>
      </c>
      <c r="M472" s="25">
        <v>23.432207999999999</v>
      </c>
      <c r="N472" s="25">
        <v>26.12</v>
      </c>
      <c r="O472" s="27">
        <v>90370</v>
      </c>
      <c r="P472" s="27">
        <v>9250</v>
      </c>
      <c r="Q472" s="27">
        <v>26637</v>
      </c>
      <c r="R472" s="27">
        <v>238</v>
      </c>
      <c r="S472">
        <v>0</v>
      </c>
      <c r="T472">
        <v>0</v>
      </c>
      <c r="V472" s="27">
        <v>0</v>
      </c>
      <c r="W472" s="27">
        <v>0</v>
      </c>
      <c r="X472" s="27">
        <v>0</v>
      </c>
      <c r="AA472" s="23">
        <v>44271</v>
      </c>
      <c r="AB472">
        <v>1</v>
      </c>
      <c r="AC472" t="s">
        <v>57</v>
      </c>
      <c r="AD472">
        <v>1</v>
      </c>
      <c r="AE472">
        <v>30</v>
      </c>
      <c r="AF472" s="27">
        <v>0</v>
      </c>
      <c r="AM472">
        <v>1</v>
      </c>
      <c r="AN472">
        <v>1</v>
      </c>
      <c r="AQ472" s="27">
        <v>993</v>
      </c>
      <c r="AR472" t="s">
        <v>58</v>
      </c>
      <c r="AS472">
        <v>0</v>
      </c>
      <c r="AT472">
        <v>0</v>
      </c>
      <c r="AW472">
        <v>1</v>
      </c>
      <c r="AX472">
        <v>2</v>
      </c>
      <c r="AY472">
        <v>44013</v>
      </c>
      <c r="AZ472" t="s">
        <v>59</v>
      </c>
      <c r="BB472">
        <v>2</v>
      </c>
      <c r="BC472">
        <v>7</v>
      </c>
      <c r="BD472">
        <v>2</v>
      </c>
      <c r="BE472" s="3">
        <v>44286</v>
      </c>
      <c r="BF472" s="16" t="str">
        <f>VLOOKUP(C472,'Cta Contable'!A:E,5,FALSE)</f>
        <v>A</v>
      </c>
      <c r="BG472" s="16" t="str">
        <f>VLOOKUP(C472,'Cta Contable'!A:D,4,FALSE)</f>
        <v>Consumo</v>
      </c>
      <c r="BH472" t="str">
        <f>VLOOKUP(Q472,Lista!A:B,2,TRUE)</f>
        <v>1- 2.500.000</v>
      </c>
      <c r="BI472" s="16" t="str">
        <f t="shared" si="16"/>
        <v>Al día</v>
      </c>
      <c r="BJ472" t="str">
        <f t="shared" si="15"/>
        <v>-</v>
      </c>
    </row>
    <row r="473" spans="1:62" x14ac:dyDescent="0.25">
      <c r="A473" t="s">
        <v>56</v>
      </c>
      <c r="B473" t="s">
        <v>171</v>
      </c>
      <c r="C473" s="17">
        <v>144205</v>
      </c>
      <c r="D473">
        <v>4</v>
      </c>
      <c r="E473">
        <v>550003095</v>
      </c>
      <c r="F473" s="23">
        <v>44013</v>
      </c>
      <c r="G473" s="23">
        <v>44364</v>
      </c>
      <c r="H473">
        <v>0</v>
      </c>
      <c r="I473">
        <v>1</v>
      </c>
      <c r="J473">
        <v>8</v>
      </c>
      <c r="K473">
        <v>30</v>
      </c>
      <c r="L473">
        <v>2</v>
      </c>
      <c r="M473" s="25">
        <v>23.432207999999999</v>
      </c>
      <c r="N473" s="25">
        <v>26.12</v>
      </c>
      <c r="O473" s="27">
        <v>510183</v>
      </c>
      <c r="P473" s="27">
        <v>52221</v>
      </c>
      <c r="Q473" s="27">
        <v>150378</v>
      </c>
      <c r="R473" s="27">
        <v>1372</v>
      </c>
      <c r="S473">
        <v>0</v>
      </c>
      <c r="T473">
        <v>0</v>
      </c>
      <c r="V473" s="27">
        <v>0</v>
      </c>
      <c r="W473" s="27">
        <v>0</v>
      </c>
      <c r="X473" s="27">
        <v>0</v>
      </c>
      <c r="AA473" s="23">
        <v>44271</v>
      </c>
      <c r="AB473">
        <v>1</v>
      </c>
      <c r="AC473" t="s">
        <v>57</v>
      </c>
      <c r="AD473">
        <v>1</v>
      </c>
      <c r="AE473">
        <v>30</v>
      </c>
      <c r="AF473" s="27">
        <v>0</v>
      </c>
      <c r="AM473">
        <v>1</v>
      </c>
      <c r="AN473">
        <v>1</v>
      </c>
      <c r="AQ473" s="27">
        <v>5608</v>
      </c>
      <c r="AR473" t="s">
        <v>58</v>
      </c>
      <c r="AS473">
        <v>0</v>
      </c>
      <c r="AT473">
        <v>0</v>
      </c>
      <c r="AW473">
        <v>1</v>
      </c>
      <c r="AX473">
        <v>2</v>
      </c>
      <c r="AY473">
        <v>44013</v>
      </c>
      <c r="AZ473" t="s">
        <v>59</v>
      </c>
      <c r="BB473">
        <v>2</v>
      </c>
      <c r="BC473">
        <v>7</v>
      </c>
      <c r="BD473">
        <v>2</v>
      </c>
      <c r="BE473" s="3">
        <v>44286</v>
      </c>
      <c r="BF473" s="16" t="str">
        <f>VLOOKUP(C473,'Cta Contable'!A:E,5,FALSE)</f>
        <v>A</v>
      </c>
      <c r="BG473" s="16" t="str">
        <f>VLOOKUP(C473,'Cta Contable'!A:D,4,FALSE)</f>
        <v>Consumo</v>
      </c>
      <c r="BH473" t="str">
        <f>VLOOKUP(Q473,Lista!A:B,2,TRUE)</f>
        <v>1- 2.500.000</v>
      </c>
      <c r="BI473" s="16" t="str">
        <f t="shared" si="16"/>
        <v>Al día</v>
      </c>
      <c r="BJ473" t="str">
        <f t="shared" si="15"/>
        <v>-</v>
      </c>
    </row>
    <row r="474" spans="1:62" x14ac:dyDescent="0.25">
      <c r="A474" t="s">
        <v>56</v>
      </c>
      <c r="B474" t="s">
        <v>171</v>
      </c>
      <c r="C474" s="17">
        <v>144205</v>
      </c>
      <c r="D474">
        <v>4</v>
      </c>
      <c r="E474">
        <v>550003096</v>
      </c>
      <c r="F474" s="23">
        <v>44013</v>
      </c>
      <c r="G474" s="23">
        <v>44364</v>
      </c>
      <c r="H474">
        <v>0</v>
      </c>
      <c r="I474">
        <v>1</v>
      </c>
      <c r="J474">
        <v>8</v>
      </c>
      <c r="K474">
        <v>30</v>
      </c>
      <c r="L474">
        <v>2</v>
      </c>
      <c r="M474" s="25">
        <v>23.432207999999999</v>
      </c>
      <c r="N474" s="25">
        <v>26.12</v>
      </c>
      <c r="O474" s="27">
        <v>59521</v>
      </c>
      <c r="P474" s="27">
        <v>6092</v>
      </c>
      <c r="Q474" s="27">
        <v>17548</v>
      </c>
      <c r="R474" s="27">
        <v>154</v>
      </c>
      <c r="S474">
        <v>0</v>
      </c>
      <c r="T474">
        <v>0</v>
      </c>
      <c r="V474" s="27">
        <v>0</v>
      </c>
      <c r="W474" s="27">
        <v>0</v>
      </c>
      <c r="X474" s="27">
        <v>0</v>
      </c>
      <c r="AA474" s="23">
        <v>44271</v>
      </c>
      <c r="AB474">
        <v>1</v>
      </c>
      <c r="AC474" t="s">
        <v>57</v>
      </c>
      <c r="AD474">
        <v>1</v>
      </c>
      <c r="AE474">
        <v>30</v>
      </c>
      <c r="AF474" s="27">
        <v>0</v>
      </c>
      <c r="AM474">
        <v>1</v>
      </c>
      <c r="AN474">
        <v>1</v>
      </c>
      <c r="AQ474" s="27">
        <v>654</v>
      </c>
      <c r="AR474" t="s">
        <v>58</v>
      </c>
      <c r="AS474">
        <v>0</v>
      </c>
      <c r="AT474">
        <v>0</v>
      </c>
      <c r="AW474">
        <v>1</v>
      </c>
      <c r="AX474">
        <v>2</v>
      </c>
      <c r="AY474">
        <v>44013</v>
      </c>
      <c r="AZ474" t="s">
        <v>59</v>
      </c>
      <c r="BB474">
        <v>2</v>
      </c>
      <c r="BC474">
        <v>7</v>
      </c>
      <c r="BD474">
        <v>2</v>
      </c>
      <c r="BE474" s="3">
        <v>44286</v>
      </c>
      <c r="BF474" s="16" t="str">
        <f>VLOOKUP(C474,'Cta Contable'!A:E,5,FALSE)</f>
        <v>A</v>
      </c>
      <c r="BG474" s="16" t="str">
        <f>VLOOKUP(C474,'Cta Contable'!A:D,4,FALSE)</f>
        <v>Consumo</v>
      </c>
      <c r="BH474" t="str">
        <f>VLOOKUP(Q474,Lista!A:B,2,TRUE)</f>
        <v>1- 2.500.000</v>
      </c>
      <c r="BI474" s="16" t="str">
        <f t="shared" si="16"/>
        <v>Al día</v>
      </c>
      <c r="BJ474" t="str">
        <f t="shared" si="15"/>
        <v>-</v>
      </c>
    </row>
    <row r="475" spans="1:62" x14ac:dyDescent="0.25">
      <c r="A475" t="s">
        <v>56</v>
      </c>
      <c r="B475" t="s">
        <v>171</v>
      </c>
      <c r="C475" s="17">
        <v>144205</v>
      </c>
      <c r="D475">
        <v>4</v>
      </c>
      <c r="E475">
        <v>550003097</v>
      </c>
      <c r="F475" s="23">
        <v>44013</v>
      </c>
      <c r="G475" s="23">
        <v>44364</v>
      </c>
      <c r="H475">
        <v>0</v>
      </c>
      <c r="I475">
        <v>1</v>
      </c>
      <c r="J475">
        <v>8</v>
      </c>
      <c r="K475">
        <v>30</v>
      </c>
      <c r="L475">
        <v>2</v>
      </c>
      <c r="M475" s="25">
        <v>23.432207999999999</v>
      </c>
      <c r="N475" s="25">
        <v>26.12</v>
      </c>
      <c r="O475" s="27">
        <v>192485</v>
      </c>
      <c r="P475" s="27">
        <v>19659</v>
      </c>
      <c r="Q475" s="27">
        <v>56657</v>
      </c>
      <c r="R475" s="27">
        <v>518</v>
      </c>
      <c r="S475">
        <v>0</v>
      </c>
      <c r="T475">
        <v>0</v>
      </c>
      <c r="V475" s="27">
        <v>0</v>
      </c>
      <c r="W475" s="27">
        <v>0</v>
      </c>
      <c r="X475" s="27">
        <v>0</v>
      </c>
      <c r="AA475" s="23">
        <v>44271</v>
      </c>
      <c r="AB475">
        <v>1</v>
      </c>
      <c r="AC475" t="s">
        <v>57</v>
      </c>
      <c r="AD475">
        <v>1</v>
      </c>
      <c r="AE475">
        <v>30</v>
      </c>
      <c r="AF475" s="27">
        <v>0</v>
      </c>
      <c r="AM475">
        <v>1</v>
      </c>
      <c r="AN475">
        <v>1</v>
      </c>
      <c r="AQ475" s="27">
        <v>2113</v>
      </c>
      <c r="AR475" t="s">
        <v>58</v>
      </c>
      <c r="AS475">
        <v>0</v>
      </c>
      <c r="AT475">
        <v>0</v>
      </c>
      <c r="AW475">
        <v>1</v>
      </c>
      <c r="AX475">
        <v>2</v>
      </c>
      <c r="AY475">
        <v>44013</v>
      </c>
      <c r="AZ475" t="s">
        <v>59</v>
      </c>
      <c r="BB475">
        <v>2</v>
      </c>
      <c r="BC475">
        <v>7</v>
      </c>
      <c r="BD475">
        <v>2</v>
      </c>
      <c r="BE475" s="3">
        <v>44286</v>
      </c>
      <c r="BF475" s="16" t="str">
        <f>VLOOKUP(C475,'Cta Contable'!A:E,5,FALSE)</f>
        <v>A</v>
      </c>
      <c r="BG475" s="16" t="str">
        <f>VLOOKUP(C475,'Cta Contable'!A:D,4,FALSE)</f>
        <v>Consumo</v>
      </c>
      <c r="BH475" t="str">
        <f>VLOOKUP(Q475,Lista!A:B,2,TRUE)</f>
        <v>1- 2.500.000</v>
      </c>
      <c r="BI475" s="16" t="str">
        <f t="shared" si="16"/>
        <v>Al día</v>
      </c>
      <c r="BJ475" t="str">
        <f t="shared" si="15"/>
        <v>-</v>
      </c>
    </row>
    <row r="476" spans="1:62" x14ac:dyDescent="0.25">
      <c r="A476" t="s">
        <v>56</v>
      </c>
      <c r="B476" t="s">
        <v>171</v>
      </c>
      <c r="C476" s="17">
        <v>144205</v>
      </c>
      <c r="D476">
        <v>4</v>
      </c>
      <c r="E476">
        <v>550003107</v>
      </c>
      <c r="F476" s="23">
        <v>44013</v>
      </c>
      <c r="G476" s="23">
        <v>44425</v>
      </c>
      <c r="H476">
        <v>0</v>
      </c>
      <c r="I476">
        <v>1</v>
      </c>
      <c r="J476">
        <v>7</v>
      </c>
      <c r="K476">
        <v>30</v>
      </c>
      <c r="L476">
        <v>2</v>
      </c>
      <c r="M476" s="25">
        <v>23.432207999999999</v>
      </c>
      <c r="N476" s="25">
        <v>26.12</v>
      </c>
      <c r="O476" s="27">
        <v>100000</v>
      </c>
      <c r="P476" s="27">
        <v>9474</v>
      </c>
      <c r="Q476" s="27">
        <v>44580</v>
      </c>
      <c r="R476" s="27">
        <v>406</v>
      </c>
      <c r="S476">
        <v>0</v>
      </c>
      <c r="T476">
        <v>0</v>
      </c>
      <c r="V476" s="27">
        <v>0</v>
      </c>
      <c r="W476" s="27">
        <v>0</v>
      </c>
      <c r="X476" s="27">
        <v>0</v>
      </c>
      <c r="AA476" s="23">
        <v>44271</v>
      </c>
      <c r="AB476">
        <v>1</v>
      </c>
      <c r="AC476" t="s">
        <v>57</v>
      </c>
      <c r="AD476">
        <v>1</v>
      </c>
      <c r="AE476">
        <v>30</v>
      </c>
      <c r="AF476" s="27">
        <v>0</v>
      </c>
      <c r="AM476">
        <v>1</v>
      </c>
      <c r="AN476">
        <v>1</v>
      </c>
      <c r="AQ476" s="27">
        <v>1662</v>
      </c>
      <c r="AR476" t="s">
        <v>58</v>
      </c>
      <c r="AS476">
        <v>0</v>
      </c>
      <c r="AT476">
        <v>0</v>
      </c>
      <c r="AW476">
        <v>5</v>
      </c>
      <c r="BB476">
        <v>2</v>
      </c>
      <c r="BC476">
        <v>7</v>
      </c>
      <c r="BD476">
        <v>2</v>
      </c>
      <c r="BE476" s="3">
        <v>44286</v>
      </c>
      <c r="BF476" s="16" t="str">
        <f>VLOOKUP(C476,'Cta Contable'!A:E,5,FALSE)</f>
        <v>A</v>
      </c>
      <c r="BG476" s="16" t="str">
        <f>VLOOKUP(C476,'Cta Contable'!A:D,4,FALSE)</f>
        <v>Consumo</v>
      </c>
      <c r="BH476" t="str">
        <f>VLOOKUP(Q476,Lista!A:B,2,TRUE)</f>
        <v>1- 2.500.000</v>
      </c>
      <c r="BI476" s="16" t="str">
        <f t="shared" si="16"/>
        <v>Al día</v>
      </c>
      <c r="BJ476" t="str">
        <f t="shared" si="15"/>
        <v>-</v>
      </c>
    </row>
    <row r="477" spans="1:62" x14ac:dyDescent="0.25">
      <c r="A477" t="s">
        <v>56</v>
      </c>
      <c r="B477" t="s">
        <v>171</v>
      </c>
      <c r="C477" s="17">
        <v>144205</v>
      </c>
      <c r="D477">
        <v>4</v>
      </c>
      <c r="E477">
        <v>550003150</v>
      </c>
      <c r="F477" s="23">
        <v>44203</v>
      </c>
      <c r="G477" s="23">
        <v>44821</v>
      </c>
      <c r="H477">
        <v>0</v>
      </c>
      <c r="I477">
        <v>1</v>
      </c>
      <c r="J477">
        <v>2</v>
      </c>
      <c r="K477">
        <v>30</v>
      </c>
      <c r="L477">
        <v>2</v>
      </c>
      <c r="M477" s="25">
        <v>23.02</v>
      </c>
      <c r="N477" s="25">
        <v>25.611024</v>
      </c>
      <c r="O477" s="27">
        <v>2533000</v>
      </c>
      <c r="P477" s="27">
        <v>153692</v>
      </c>
      <c r="Q477" s="27">
        <v>2319229</v>
      </c>
      <c r="R477" s="27">
        <v>20762</v>
      </c>
      <c r="S477">
        <v>0</v>
      </c>
      <c r="T477">
        <v>0</v>
      </c>
      <c r="V477" s="27">
        <v>0</v>
      </c>
      <c r="W477" s="27">
        <v>0</v>
      </c>
      <c r="X477" s="27">
        <v>0</v>
      </c>
      <c r="AA477" s="23">
        <v>44271</v>
      </c>
      <c r="AB477">
        <v>1</v>
      </c>
      <c r="AC477" t="s">
        <v>57</v>
      </c>
      <c r="AD477">
        <v>1</v>
      </c>
      <c r="AE477">
        <v>30</v>
      </c>
      <c r="AF477" s="27">
        <v>0</v>
      </c>
      <c r="AM477">
        <v>1</v>
      </c>
      <c r="AN477">
        <v>1</v>
      </c>
      <c r="AQ477" s="27">
        <v>86484</v>
      </c>
      <c r="AR477" t="s">
        <v>58</v>
      </c>
      <c r="AS477">
        <v>0</v>
      </c>
      <c r="AT477">
        <v>0</v>
      </c>
      <c r="AW477">
        <v>5</v>
      </c>
      <c r="BB477">
        <v>2</v>
      </c>
      <c r="BC477">
        <v>7</v>
      </c>
      <c r="BD477">
        <v>2</v>
      </c>
      <c r="BE477" s="3">
        <v>44286</v>
      </c>
      <c r="BF477" s="16" t="str">
        <f>VLOOKUP(C477,'Cta Contable'!A:E,5,FALSE)</f>
        <v>A</v>
      </c>
      <c r="BG477" s="16" t="str">
        <f>VLOOKUP(C477,'Cta Contable'!A:D,4,FALSE)</f>
        <v>Consumo</v>
      </c>
      <c r="BH477" t="str">
        <f>VLOOKUP(Q477,Lista!A:B,2,TRUE)</f>
        <v>1- 2.500.000</v>
      </c>
      <c r="BI477" s="16" t="str">
        <f t="shared" si="16"/>
        <v>Al día</v>
      </c>
      <c r="BJ477" t="str">
        <f t="shared" si="15"/>
        <v>-</v>
      </c>
    </row>
    <row r="478" spans="1:62" x14ac:dyDescent="0.25">
      <c r="A478" t="s">
        <v>56</v>
      </c>
      <c r="B478" t="s">
        <v>171</v>
      </c>
      <c r="C478" s="17">
        <v>144205</v>
      </c>
      <c r="D478">
        <v>4</v>
      </c>
      <c r="E478">
        <v>550003151</v>
      </c>
      <c r="F478" s="23">
        <v>44203</v>
      </c>
      <c r="G478" s="23">
        <v>44578</v>
      </c>
      <c r="H478">
        <v>0</v>
      </c>
      <c r="I478">
        <v>1</v>
      </c>
      <c r="J478">
        <v>2</v>
      </c>
      <c r="K478">
        <v>30</v>
      </c>
      <c r="L478">
        <v>2</v>
      </c>
      <c r="M478" s="25">
        <v>23.02</v>
      </c>
      <c r="N478" s="25">
        <v>25.611024</v>
      </c>
      <c r="O478" s="27">
        <v>600000</v>
      </c>
      <c r="P478" s="27">
        <v>56452</v>
      </c>
      <c r="Q478" s="27">
        <v>508899</v>
      </c>
      <c r="R478" s="27">
        <v>4550</v>
      </c>
      <c r="S478">
        <v>0</v>
      </c>
      <c r="T478">
        <v>0</v>
      </c>
      <c r="V478" s="27">
        <v>0</v>
      </c>
      <c r="W478" s="27">
        <v>0</v>
      </c>
      <c r="X478" s="27">
        <v>0</v>
      </c>
      <c r="AA478" s="23">
        <v>44271</v>
      </c>
      <c r="AB478">
        <v>1</v>
      </c>
      <c r="AC478" t="s">
        <v>57</v>
      </c>
      <c r="AD478">
        <v>1</v>
      </c>
      <c r="AE478">
        <v>30</v>
      </c>
      <c r="AF478" s="27">
        <v>0</v>
      </c>
      <c r="AM478">
        <v>1</v>
      </c>
      <c r="AN478">
        <v>1</v>
      </c>
      <c r="AQ478" s="27">
        <v>18977</v>
      </c>
      <c r="AR478" t="s">
        <v>58</v>
      </c>
      <c r="AS478">
        <v>0</v>
      </c>
      <c r="AT478">
        <v>0</v>
      </c>
      <c r="AW478">
        <v>5</v>
      </c>
      <c r="BB478">
        <v>2</v>
      </c>
      <c r="BC478">
        <v>7</v>
      </c>
      <c r="BD478">
        <v>2</v>
      </c>
      <c r="BE478" s="3">
        <v>44286</v>
      </c>
      <c r="BF478" s="16" t="str">
        <f>VLOOKUP(C478,'Cta Contable'!A:E,5,FALSE)</f>
        <v>A</v>
      </c>
      <c r="BG478" s="16" t="str">
        <f>VLOOKUP(C478,'Cta Contable'!A:D,4,FALSE)</f>
        <v>Consumo</v>
      </c>
      <c r="BH478" t="str">
        <f>VLOOKUP(Q478,Lista!A:B,2,TRUE)</f>
        <v>1- 2.500.000</v>
      </c>
      <c r="BI478" s="16" t="str">
        <f t="shared" si="16"/>
        <v>Al día</v>
      </c>
      <c r="BJ478" t="str">
        <f t="shared" si="15"/>
        <v>-</v>
      </c>
    </row>
    <row r="479" spans="1:62" x14ac:dyDescent="0.25">
      <c r="A479" t="s">
        <v>56</v>
      </c>
      <c r="B479" t="s">
        <v>171</v>
      </c>
      <c r="C479" s="17">
        <v>144205</v>
      </c>
      <c r="D479">
        <v>4</v>
      </c>
      <c r="E479">
        <v>550003152</v>
      </c>
      <c r="F479" s="23">
        <v>44205</v>
      </c>
      <c r="G479" s="23">
        <v>44578</v>
      </c>
      <c r="H479">
        <v>0</v>
      </c>
      <c r="I479">
        <v>1</v>
      </c>
      <c r="J479">
        <v>2</v>
      </c>
      <c r="K479">
        <v>30</v>
      </c>
      <c r="L479">
        <v>2</v>
      </c>
      <c r="M479" s="25">
        <v>23.02</v>
      </c>
      <c r="N479" s="25">
        <v>25.611024</v>
      </c>
      <c r="O479" s="27">
        <v>600000</v>
      </c>
      <c r="P479" s="27">
        <v>56452</v>
      </c>
      <c r="Q479" s="27">
        <v>508899</v>
      </c>
      <c r="R479" s="27">
        <v>4550</v>
      </c>
      <c r="S479">
        <v>0</v>
      </c>
      <c r="T479">
        <v>0</v>
      </c>
      <c r="V479" s="27">
        <v>0</v>
      </c>
      <c r="W479" s="27">
        <v>0</v>
      </c>
      <c r="X479" s="27">
        <v>0</v>
      </c>
      <c r="AA479" s="23">
        <v>44271</v>
      </c>
      <c r="AB479">
        <v>1</v>
      </c>
      <c r="AC479" t="s">
        <v>57</v>
      </c>
      <c r="AD479">
        <v>1</v>
      </c>
      <c r="AE479">
        <v>30</v>
      </c>
      <c r="AF479" s="27">
        <v>0</v>
      </c>
      <c r="AM479">
        <v>1</v>
      </c>
      <c r="AN479">
        <v>1</v>
      </c>
      <c r="AQ479" s="27">
        <v>18977</v>
      </c>
      <c r="AR479" t="s">
        <v>58</v>
      </c>
      <c r="AS479">
        <v>0</v>
      </c>
      <c r="AT479">
        <v>0</v>
      </c>
      <c r="AW479">
        <v>5</v>
      </c>
      <c r="BB479">
        <v>2</v>
      </c>
      <c r="BC479">
        <v>7</v>
      </c>
      <c r="BD479">
        <v>2</v>
      </c>
      <c r="BE479" s="3">
        <v>44286</v>
      </c>
      <c r="BF479" s="16" t="str">
        <f>VLOOKUP(C479,'Cta Contable'!A:E,5,FALSE)</f>
        <v>A</v>
      </c>
      <c r="BG479" s="16" t="str">
        <f>VLOOKUP(C479,'Cta Contable'!A:D,4,FALSE)</f>
        <v>Consumo</v>
      </c>
      <c r="BH479" t="str">
        <f>VLOOKUP(Q479,Lista!A:B,2,TRUE)</f>
        <v>1- 2.500.000</v>
      </c>
      <c r="BI479" s="16" t="str">
        <f t="shared" si="16"/>
        <v>Al día</v>
      </c>
      <c r="BJ479" t="str">
        <f t="shared" si="15"/>
        <v>-</v>
      </c>
    </row>
    <row r="480" spans="1:62" x14ac:dyDescent="0.25">
      <c r="A480" t="s">
        <v>56</v>
      </c>
      <c r="B480" t="s">
        <v>171</v>
      </c>
      <c r="C480" s="17">
        <v>144205</v>
      </c>
      <c r="D480">
        <v>4</v>
      </c>
      <c r="E480">
        <v>550003153</v>
      </c>
      <c r="F480" s="23">
        <v>44205</v>
      </c>
      <c r="G480" s="23">
        <v>44578</v>
      </c>
      <c r="H480">
        <v>0</v>
      </c>
      <c r="I480">
        <v>1</v>
      </c>
      <c r="J480">
        <v>2</v>
      </c>
      <c r="K480">
        <v>30</v>
      </c>
      <c r="L480">
        <v>2</v>
      </c>
      <c r="M480" s="25">
        <v>23.02</v>
      </c>
      <c r="N480" s="25">
        <v>25.611024</v>
      </c>
      <c r="O480" s="27">
        <v>600000</v>
      </c>
      <c r="P480" s="27">
        <v>56452</v>
      </c>
      <c r="Q480" s="27">
        <v>508899</v>
      </c>
      <c r="R480" s="27">
        <v>4550</v>
      </c>
      <c r="S480">
        <v>0</v>
      </c>
      <c r="T480">
        <v>0</v>
      </c>
      <c r="V480" s="27">
        <v>0</v>
      </c>
      <c r="W480" s="27">
        <v>0</v>
      </c>
      <c r="X480" s="27">
        <v>0</v>
      </c>
      <c r="AA480" s="23">
        <v>44271</v>
      </c>
      <c r="AB480">
        <v>1</v>
      </c>
      <c r="AC480" t="s">
        <v>57</v>
      </c>
      <c r="AD480">
        <v>1</v>
      </c>
      <c r="AE480">
        <v>30</v>
      </c>
      <c r="AF480" s="27">
        <v>0</v>
      </c>
      <c r="AM480">
        <v>1</v>
      </c>
      <c r="AN480">
        <v>1</v>
      </c>
      <c r="AQ480" s="27">
        <v>18977</v>
      </c>
      <c r="AR480" t="s">
        <v>58</v>
      </c>
      <c r="AS480">
        <v>0</v>
      </c>
      <c r="AT480">
        <v>0</v>
      </c>
      <c r="AW480">
        <v>5</v>
      </c>
      <c r="BB480">
        <v>2</v>
      </c>
      <c r="BC480">
        <v>7</v>
      </c>
      <c r="BD480">
        <v>2</v>
      </c>
      <c r="BE480" s="3">
        <v>44286</v>
      </c>
      <c r="BF480" s="16" t="str">
        <f>VLOOKUP(C480,'Cta Contable'!A:E,5,FALSE)</f>
        <v>A</v>
      </c>
      <c r="BG480" s="16" t="str">
        <f>VLOOKUP(C480,'Cta Contable'!A:D,4,FALSE)</f>
        <v>Consumo</v>
      </c>
      <c r="BH480" t="str">
        <f>VLOOKUP(Q480,Lista!A:B,2,TRUE)</f>
        <v>1- 2.500.000</v>
      </c>
      <c r="BI480" s="16" t="str">
        <f t="shared" si="16"/>
        <v>Al día</v>
      </c>
      <c r="BJ480" t="str">
        <f t="shared" si="15"/>
        <v>-</v>
      </c>
    </row>
    <row r="481" spans="1:62" x14ac:dyDescent="0.25">
      <c r="A481" t="s">
        <v>56</v>
      </c>
      <c r="B481" t="s">
        <v>171</v>
      </c>
      <c r="C481" s="17">
        <v>144205</v>
      </c>
      <c r="D481">
        <v>4</v>
      </c>
      <c r="E481">
        <v>550003154</v>
      </c>
      <c r="F481" s="23">
        <v>44205</v>
      </c>
      <c r="G481" s="23">
        <v>44578</v>
      </c>
      <c r="H481">
        <v>0</v>
      </c>
      <c r="I481">
        <v>1</v>
      </c>
      <c r="J481">
        <v>2</v>
      </c>
      <c r="K481">
        <v>30</v>
      </c>
      <c r="L481">
        <v>2</v>
      </c>
      <c r="M481" s="25">
        <v>23.02</v>
      </c>
      <c r="N481" s="25">
        <v>25.611024</v>
      </c>
      <c r="O481" s="27">
        <v>600000</v>
      </c>
      <c r="P481" s="27">
        <v>56452</v>
      </c>
      <c r="Q481" s="27">
        <v>508899</v>
      </c>
      <c r="R481" s="27">
        <v>4550</v>
      </c>
      <c r="S481">
        <v>0</v>
      </c>
      <c r="T481">
        <v>0</v>
      </c>
      <c r="V481" s="27">
        <v>0</v>
      </c>
      <c r="W481" s="27">
        <v>0</v>
      </c>
      <c r="X481" s="27">
        <v>0</v>
      </c>
      <c r="AA481" s="23">
        <v>44271</v>
      </c>
      <c r="AB481">
        <v>1</v>
      </c>
      <c r="AC481" t="s">
        <v>57</v>
      </c>
      <c r="AD481">
        <v>1</v>
      </c>
      <c r="AE481">
        <v>30</v>
      </c>
      <c r="AF481" s="27">
        <v>0</v>
      </c>
      <c r="AM481">
        <v>1</v>
      </c>
      <c r="AN481">
        <v>1</v>
      </c>
      <c r="AQ481" s="27">
        <v>18977</v>
      </c>
      <c r="AR481" t="s">
        <v>58</v>
      </c>
      <c r="AS481">
        <v>0</v>
      </c>
      <c r="AT481">
        <v>0</v>
      </c>
      <c r="AW481">
        <v>5</v>
      </c>
      <c r="BB481">
        <v>2</v>
      </c>
      <c r="BC481">
        <v>7</v>
      </c>
      <c r="BD481">
        <v>2</v>
      </c>
      <c r="BE481" s="3">
        <v>44286</v>
      </c>
      <c r="BF481" s="16" t="str">
        <f>VLOOKUP(C481,'Cta Contable'!A:E,5,FALSE)</f>
        <v>A</v>
      </c>
      <c r="BG481" s="16" t="str">
        <f>VLOOKUP(C481,'Cta Contable'!A:D,4,FALSE)</f>
        <v>Consumo</v>
      </c>
      <c r="BH481" t="str">
        <f>VLOOKUP(Q481,Lista!A:B,2,TRUE)</f>
        <v>1- 2.500.000</v>
      </c>
      <c r="BI481" s="16" t="str">
        <f t="shared" si="16"/>
        <v>Al día</v>
      </c>
      <c r="BJ481" t="str">
        <f t="shared" si="15"/>
        <v>-</v>
      </c>
    </row>
    <row r="482" spans="1:62" x14ac:dyDescent="0.25">
      <c r="A482" t="s">
        <v>56</v>
      </c>
      <c r="B482" t="s">
        <v>171</v>
      </c>
      <c r="C482" s="17">
        <v>144205</v>
      </c>
      <c r="D482">
        <v>4</v>
      </c>
      <c r="E482">
        <v>550003155</v>
      </c>
      <c r="F482" s="23">
        <v>44206</v>
      </c>
      <c r="G482" s="23">
        <v>44578</v>
      </c>
      <c r="H482">
        <v>0</v>
      </c>
      <c r="I482">
        <v>1</v>
      </c>
      <c r="J482">
        <v>2</v>
      </c>
      <c r="K482">
        <v>30</v>
      </c>
      <c r="L482">
        <v>2</v>
      </c>
      <c r="M482" s="25">
        <v>23.02</v>
      </c>
      <c r="N482" s="25">
        <v>25.611024</v>
      </c>
      <c r="O482" s="27">
        <v>180000</v>
      </c>
      <c r="P482" s="27">
        <v>16935</v>
      </c>
      <c r="Q482" s="27">
        <v>148029</v>
      </c>
      <c r="R482" s="27">
        <v>1330</v>
      </c>
      <c r="S482">
        <v>0</v>
      </c>
      <c r="T482">
        <v>0</v>
      </c>
      <c r="V482" s="27">
        <v>0</v>
      </c>
      <c r="W482" s="27">
        <v>0</v>
      </c>
      <c r="X482" s="27">
        <v>0</v>
      </c>
      <c r="AA482" s="23">
        <v>44271</v>
      </c>
      <c r="AB482">
        <v>1</v>
      </c>
      <c r="AC482" t="s">
        <v>57</v>
      </c>
      <c r="AD482">
        <v>1</v>
      </c>
      <c r="AE482">
        <v>30</v>
      </c>
      <c r="AF482" s="27">
        <v>0</v>
      </c>
      <c r="AM482">
        <v>1</v>
      </c>
      <c r="AN482">
        <v>1</v>
      </c>
      <c r="AQ482" s="27">
        <v>5520</v>
      </c>
      <c r="AR482" t="s">
        <v>58</v>
      </c>
      <c r="AS482">
        <v>0</v>
      </c>
      <c r="AT482">
        <v>0</v>
      </c>
      <c r="AW482">
        <v>5</v>
      </c>
      <c r="BB482">
        <v>2</v>
      </c>
      <c r="BC482">
        <v>7</v>
      </c>
      <c r="BD482">
        <v>2</v>
      </c>
      <c r="BE482" s="3">
        <v>44286</v>
      </c>
      <c r="BF482" s="16" t="str">
        <f>VLOOKUP(C482,'Cta Contable'!A:E,5,FALSE)</f>
        <v>A</v>
      </c>
      <c r="BG482" s="16" t="str">
        <f>VLOOKUP(C482,'Cta Contable'!A:D,4,FALSE)</f>
        <v>Consumo</v>
      </c>
      <c r="BH482" t="str">
        <f>VLOOKUP(Q482,Lista!A:B,2,TRUE)</f>
        <v>1- 2.500.000</v>
      </c>
      <c r="BI482" s="16" t="str">
        <f t="shared" si="16"/>
        <v>Al día</v>
      </c>
      <c r="BJ482" t="str">
        <f t="shared" si="15"/>
        <v>-</v>
      </c>
    </row>
    <row r="483" spans="1:62" x14ac:dyDescent="0.25">
      <c r="A483" t="s">
        <v>56</v>
      </c>
      <c r="B483" t="s">
        <v>171</v>
      </c>
      <c r="C483" s="17">
        <v>144205</v>
      </c>
      <c r="D483">
        <v>4</v>
      </c>
      <c r="E483">
        <v>550003156</v>
      </c>
      <c r="F483" s="23">
        <v>44207</v>
      </c>
      <c r="G483" s="23">
        <v>44578</v>
      </c>
      <c r="H483">
        <v>0</v>
      </c>
      <c r="I483">
        <v>1</v>
      </c>
      <c r="J483">
        <v>3</v>
      </c>
      <c r="K483">
        <v>30</v>
      </c>
      <c r="L483">
        <v>2</v>
      </c>
      <c r="M483" s="25">
        <v>23.02</v>
      </c>
      <c r="N483" s="25">
        <v>25.611024</v>
      </c>
      <c r="O483" s="27">
        <v>16020</v>
      </c>
      <c r="P483" s="27">
        <v>1507</v>
      </c>
      <c r="Q483" s="27">
        <v>12081</v>
      </c>
      <c r="R483" s="27">
        <v>112</v>
      </c>
      <c r="S483">
        <v>0</v>
      </c>
      <c r="T483">
        <v>0</v>
      </c>
      <c r="V483" s="27">
        <v>0</v>
      </c>
      <c r="W483" s="27">
        <v>0</v>
      </c>
      <c r="X483" s="27">
        <v>0</v>
      </c>
      <c r="AA483" s="23">
        <v>44271</v>
      </c>
      <c r="AB483">
        <v>1</v>
      </c>
      <c r="AC483" t="s">
        <v>57</v>
      </c>
      <c r="AD483">
        <v>1</v>
      </c>
      <c r="AE483">
        <v>30</v>
      </c>
      <c r="AF483" s="27">
        <v>0</v>
      </c>
      <c r="AM483">
        <v>1</v>
      </c>
      <c r="AN483">
        <v>1</v>
      </c>
      <c r="AQ483" s="27">
        <v>451</v>
      </c>
      <c r="AR483" t="s">
        <v>58</v>
      </c>
      <c r="AS483">
        <v>0</v>
      </c>
      <c r="AT483">
        <v>0</v>
      </c>
      <c r="AW483">
        <v>5</v>
      </c>
      <c r="BB483">
        <v>2</v>
      </c>
      <c r="BC483">
        <v>7</v>
      </c>
      <c r="BD483">
        <v>2</v>
      </c>
      <c r="BE483" s="3">
        <v>44286</v>
      </c>
      <c r="BF483" s="16" t="str">
        <f>VLOOKUP(C483,'Cta Contable'!A:E,5,FALSE)</f>
        <v>A</v>
      </c>
      <c r="BG483" s="16" t="str">
        <f>VLOOKUP(C483,'Cta Contable'!A:D,4,FALSE)</f>
        <v>Consumo</v>
      </c>
      <c r="BH483" t="str">
        <f>VLOOKUP(Q483,Lista!A:B,2,TRUE)</f>
        <v>1- 2.500.000</v>
      </c>
      <c r="BI483" s="16" t="str">
        <f t="shared" si="16"/>
        <v>Al día</v>
      </c>
      <c r="BJ483" t="str">
        <f t="shared" si="15"/>
        <v>-</v>
      </c>
    </row>
    <row r="484" spans="1:62" x14ac:dyDescent="0.25">
      <c r="A484" t="s">
        <v>56</v>
      </c>
      <c r="B484" t="s">
        <v>171</v>
      </c>
      <c r="C484" s="17">
        <v>144205</v>
      </c>
      <c r="D484">
        <v>4</v>
      </c>
      <c r="E484">
        <v>550003192</v>
      </c>
      <c r="F484" s="23">
        <v>44264</v>
      </c>
      <c r="G484" s="23">
        <v>44637</v>
      </c>
      <c r="H484">
        <v>0</v>
      </c>
      <c r="I484">
        <v>1</v>
      </c>
      <c r="J484">
        <v>1</v>
      </c>
      <c r="K484">
        <v>30</v>
      </c>
      <c r="L484">
        <v>2</v>
      </c>
      <c r="M484" s="25">
        <v>23.02</v>
      </c>
      <c r="N484" s="25">
        <v>25.611024</v>
      </c>
      <c r="O484" s="27">
        <v>282000</v>
      </c>
      <c r="P484" s="27">
        <v>26532</v>
      </c>
      <c r="Q484" s="27">
        <v>255468</v>
      </c>
      <c r="R484" s="27">
        <v>2119</v>
      </c>
      <c r="S484">
        <v>0</v>
      </c>
      <c r="T484">
        <v>0</v>
      </c>
      <c r="V484" s="27">
        <v>0</v>
      </c>
      <c r="W484" s="27">
        <v>0</v>
      </c>
      <c r="X484" s="27">
        <v>0</v>
      </c>
      <c r="AA484" s="23">
        <v>44271</v>
      </c>
      <c r="AB484">
        <v>1</v>
      </c>
      <c r="AC484" t="s">
        <v>57</v>
      </c>
      <c r="AD484">
        <v>1</v>
      </c>
      <c r="AE484">
        <v>30</v>
      </c>
      <c r="AF484" s="27">
        <v>0</v>
      </c>
      <c r="AM484">
        <v>1</v>
      </c>
      <c r="AN484">
        <v>1</v>
      </c>
      <c r="AQ484" s="27">
        <v>9526</v>
      </c>
      <c r="AR484" t="s">
        <v>58</v>
      </c>
      <c r="AS484">
        <v>0</v>
      </c>
      <c r="AT484">
        <v>0</v>
      </c>
      <c r="AW484">
        <v>5</v>
      </c>
      <c r="BB484">
        <v>2</v>
      </c>
      <c r="BC484">
        <v>7</v>
      </c>
      <c r="BD484">
        <v>2</v>
      </c>
      <c r="BE484" s="3">
        <v>44286</v>
      </c>
      <c r="BF484" s="16" t="str">
        <f>VLOOKUP(C484,'Cta Contable'!A:E,5,FALSE)</f>
        <v>A</v>
      </c>
      <c r="BG484" s="16" t="str">
        <f>VLOOKUP(C484,'Cta Contable'!A:D,4,FALSE)</f>
        <v>Consumo</v>
      </c>
      <c r="BH484" t="str">
        <f>VLOOKUP(Q484,Lista!A:B,2,TRUE)</f>
        <v>1- 2.500.000</v>
      </c>
      <c r="BI484" s="16" t="str">
        <f t="shared" si="16"/>
        <v>Al día</v>
      </c>
      <c r="BJ484" t="str">
        <f t="shared" si="15"/>
        <v>-</v>
      </c>
    </row>
    <row r="485" spans="1:62" x14ac:dyDescent="0.25">
      <c r="A485" t="s">
        <v>56</v>
      </c>
      <c r="B485" t="s">
        <v>171</v>
      </c>
      <c r="C485" s="17">
        <v>144205</v>
      </c>
      <c r="D485">
        <v>4</v>
      </c>
      <c r="E485">
        <v>550003193</v>
      </c>
      <c r="F485" s="23">
        <v>44265</v>
      </c>
      <c r="G485" s="23">
        <v>44637</v>
      </c>
      <c r="H485">
        <v>0</v>
      </c>
      <c r="I485">
        <v>1</v>
      </c>
      <c r="J485">
        <v>1</v>
      </c>
      <c r="K485">
        <v>30</v>
      </c>
      <c r="L485">
        <v>2</v>
      </c>
      <c r="M485" s="25">
        <v>23.02</v>
      </c>
      <c r="N485" s="25">
        <v>25.611024</v>
      </c>
      <c r="O485" s="27">
        <v>600000</v>
      </c>
      <c r="P485" s="27">
        <v>56452</v>
      </c>
      <c r="Q485" s="27">
        <v>546234</v>
      </c>
      <c r="R485" s="27">
        <v>4537</v>
      </c>
      <c r="S485">
        <v>0</v>
      </c>
      <c r="T485">
        <v>0</v>
      </c>
      <c r="V485" s="27">
        <v>0</v>
      </c>
      <c r="W485" s="27">
        <v>0</v>
      </c>
      <c r="X485" s="27">
        <v>0</v>
      </c>
      <c r="AA485" s="23">
        <v>44271</v>
      </c>
      <c r="AB485">
        <v>1</v>
      </c>
      <c r="AC485" t="s">
        <v>57</v>
      </c>
      <c r="AD485">
        <v>1</v>
      </c>
      <c r="AE485">
        <v>30</v>
      </c>
      <c r="AF485" s="27">
        <v>0</v>
      </c>
      <c r="AM485">
        <v>1</v>
      </c>
      <c r="AN485">
        <v>1</v>
      </c>
      <c r="AQ485" s="27">
        <v>20369</v>
      </c>
      <c r="AR485" t="s">
        <v>58</v>
      </c>
      <c r="AS485">
        <v>0</v>
      </c>
      <c r="AT485">
        <v>0</v>
      </c>
      <c r="AW485">
        <v>5</v>
      </c>
      <c r="BB485">
        <v>2</v>
      </c>
      <c r="BC485">
        <v>7</v>
      </c>
      <c r="BD485">
        <v>2</v>
      </c>
      <c r="BE485" s="3">
        <v>44286</v>
      </c>
      <c r="BF485" s="16" t="str">
        <f>VLOOKUP(C485,'Cta Contable'!A:E,5,FALSE)</f>
        <v>A</v>
      </c>
      <c r="BG485" s="16" t="str">
        <f>VLOOKUP(C485,'Cta Contable'!A:D,4,FALSE)</f>
        <v>Consumo</v>
      </c>
      <c r="BH485" t="str">
        <f>VLOOKUP(Q485,Lista!A:B,2,TRUE)</f>
        <v>1- 2.500.000</v>
      </c>
      <c r="BI485" s="16" t="str">
        <f t="shared" si="16"/>
        <v>Al día</v>
      </c>
      <c r="BJ485" t="str">
        <f t="shared" si="15"/>
        <v>-</v>
      </c>
    </row>
    <row r="486" spans="1:62" x14ac:dyDescent="0.25">
      <c r="A486" t="s">
        <v>56</v>
      </c>
      <c r="B486" t="s">
        <v>171</v>
      </c>
      <c r="C486" s="17">
        <v>144205</v>
      </c>
      <c r="D486">
        <v>4</v>
      </c>
      <c r="E486">
        <v>550003194</v>
      </c>
      <c r="F486" s="23">
        <v>44265</v>
      </c>
      <c r="G486" s="23">
        <v>44637</v>
      </c>
      <c r="H486">
        <v>0</v>
      </c>
      <c r="I486">
        <v>1</v>
      </c>
      <c r="J486">
        <v>1</v>
      </c>
      <c r="K486">
        <v>30</v>
      </c>
      <c r="L486">
        <v>2</v>
      </c>
      <c r="M486" s="25">
        <v>23.02</v>
      </c>
      <c r="N486" s="25">
        <v>25.611024</v>
      </c>
      <c r="O486" s="27">
        <v>270000</v>
      </c>
      <c r="P486" s="27">
        <v>25403</v>
      </c>
      <c r="Q486" s="27">
        <v>245806</v>
      </c>
      <c r="R486" s="27">
        <v>2041</v>
      </c>
      <c r="S486">
        <v>0</v>
      </c>
      <c r="T486">
        <v>0</v>
      </c>
      <c r="V486" s="27">
        <v>0</v>
      </c>
      <c r="W486" s="27">
        <v>0</v>
      </c>
      <c r="X486" s="27">
        <v>0</v>
      </c>
      <c r="AA486" s="23">
        <v>44271</v>
      </c>
      <c r="AB486">
        <v>1</v>
      </c>
      <c r="AC486" t="s">
        <v>57</v>
      </c>
      <c r="AD486">
        <v>1</v>
      </c>
      <c r="AE486">
        <v>30</v>
      </c>
      <c r="AF486" s="27">
        <v>0</v>
      </c>
      <c r="AM486">
        <v>1</v>
      </c>
      <c r="AN486">
        <v>1</v>
      </c>
      <c r="AQ486" s="27">
        <v>9166</v>
      </c>
      <c r="AR486" t="s">
        <v>58</v>
      </c>
      <c r="AS486">
        <v>0</v>
      </c>
      <c r="AT486">
        <v>0</v>
      </c>
      <c r="AW486">
        <v>5</v>
      </c>
      <c r="BB486">
        <v>2</v>
      </c>
      <c r="BC486">
        <v>7</v>
      </c>
      <c r="BD486">
        <v>2</v>
      </c>
      <c r="BE486" s="3">
        <v>44286</v>
      </c>
      <c r="BF486" s="16" t="str">
        <f>VLOOKUP(C486,'Cta Contable'!A:E,5,FALSE)</f>
        <v>A</v>
      </c>
      <c r="BG486" s="16" t="str">
        <f>VLOOKUP(C486,'Cta Contable'!A:D,4,FALSE)</f>
        <v>Consumo</v>
      </c>
      <c r="BH486" t="str">
        <f>VLOOKUP(Q486,Lista!A:B,2,TRUE)</f>
        <v>1- 2.500.000</v>
      </c>
      <c r="BI486" s="16" t="str">
        <f t="shared" si="16"/>
        <v>Al día</v>
      </c>
      <c r="BJ486" t="str">
        <f t="shared" si="15"/>
        <v>-</v>
      </c>
    </row>
    <row r="487" spans="1:62" x14ac:dyDescent="0.25">
      <c r="A487" t="s">
        <v>56</v>
      </c>
      <c r="B487" t="s">
        <v>171</v>
      </c>
      <c r="C487" s="17">
        <v>144205</v>
      </c>
      <c r="D487">
        <v>4</v>
      </c>
      <c r="E487">
        <v>550003198</v>
      </c>
      <c r="F487" s="23">
        <v>44271</v>
      </c>
      <c r="G487" s="23">
        <v>44637</v>
      </c>
      <c r="H487">
        <v>0</v>
      </c>
      <c r="I487">
        <v>1</v>
      </c>
      <c r="J487">
        <v>0</v>
      </c>
      <c r="K487">
        <v>30</v>
      </c>
      <c r="L487">
        <v>2</v>
      </c>
      <c r="M487" s="25">
        <v>23.02</v>
      </c>
      <c r="N487" s="25">
        <v>25.611024</v>
      </c>
      <c r="O487" s="27">
        <v>520000</v>
      </c>
      <c r="P487" s="27">
        <v>48925</v>
      </c>
      <c r="Q487" s="27">
        <v>520000</v>
      </c>
      <c r="R487" s="27">
        <v>4329</v>
      </c>
      <c r="S487">
        <v>0</v>
      </c>
      <c r="T487">
        <v>0</v>
      </c>
      <c r="V487" s="27">
        <v>0</v>
      </c>
      <c r="W487" s="27">
        <v>0</v>
      </c>
      <c r="X487" s="27">
        <v>0</v>
      </c>
      <c r="AA487" s="23">
        <v>44272</v>
      </c>
      <c r="AB487">
        <v>1</v>
      </c>
      <c r="AC487" t="s">
        <v>57</v>
      </c>
      <c r="AD487">
        <v>1</v>
      </c>
      <c r="AE487">
        <v>30</v>
      </c>
      <c r="AF487" s="27">
        <v>0</v>
      </c>
      <c r="AM487">
        <v>1</v>
      </c>
      <c r="AN487">
        <v>1</v>
      </c>
      <c r="AQ487" s="27">
        <v>19391</v>
      </c>
      <c r="AR487" t="s">
        <v>58</v>
      </c>
      <c r="AS487">
        <v>0</v>
      </c>
      <c r="AT487">
        <v>0</v>
      </c>
      <c r="AW487">
        <v>5</v>
      </c>
      <c r="BB487">
        <v>2</v>
      </c>
      <c r="BC487">
        <v>7</v>
      </c>
      <c r="BD487">
        <v>2</v>
      </c>
      <c r="BE487" s="3">
        <v>44286</v>
      </c>
      <c r="BF487" s="16" t="str">
        <f>VLOOKUP(C487,'Cta Contable'!A:E,5,FALSE)</f>
        <v>A</v>
      </c>
      <c r="BG487" s="16" t="str">
        <f>VLOOKUP(C487,'Cta Contable'!A:D,4,FALSE)</f>
        <v>Consumo</v>
      </c>
      <c r="BH487" t="str">
        <f>VLOOKUP(Q487,Lista!A:B,2,TRUE)</f>
        <v>1- 2.500.000</v>
      </c>
      <c r="BI487" s="16" t="str">
        <f t="shared" si="16"/>
        <v>Al día</v>
      </c>
      <c r="BJ487" t="str">
        <f t="shared" si="15"/>
        <v>-</v>
      </c>
    </row>
    <row r="488" spans="1:62" x14ac:dyDescent="0.25">
      <c r="A488" t="s">
        <v>56</v>
      </c>
      <c r="B488" t="s">
        <v>171</v>
      </c>
      <c r="C488" s="17">
        <v>144205</v>
      </c>
      <c r="D488">
        <v>4</v>
      </c>
      <c r="E488">
        <v>550003203</v>
      </c>
      <c r="F488" s="23">
        <v>44281</v>
      </c>
      <c r="G488" s="23">
        <v>44668</v>
      </c>
      <c r="H488">
        <v>0</v>
      </c>
      <c r="I488">
        <v>1</v>
      </c>
      <c r="J488">
        <v>0</v>
      </c>
      <c r="K488">
        <v>30</v>
      </c>
      <c r="L488">
        <v>2</v>
      </c>
      <c r="M488" s="25">
        <v>23.02</v>
      </c>
      <c r="N488" s="25">
        <v>25.611024</v>
      </c>
      <c r="O488" s="27">
        <v>174000</v>
      </c>
      <c r="P488" s="27">
        <v>16371</v>
      </c>
      <c r="Q488" s="27">
        <v>174000</v>
      </c>
      <c r="R488" s="27">
        <v>0</v>
      </c>
      <c r="S488">
        <v>0</v>
      </c>
      <c r="T488">
        <v>0</v>
      </c>
      <c r="V488" s="27">
        <v>0</v>
      </c>
      <c r="W488" s="27">
        <v>0</v>
      </c>
      <c r="X488" s="27">
        <v>0</v>
      </c>
      <c r="AA488" s="23">
        <v>44286</v>
      </c>
      <c r="AB488">
        <v>1</v>
      </c>
      <c r="AC488" t="s">
        <v>57</v>
      </c>
      <c r="AD488">
        <v>1</v>
      </c>
      <c r="AE488">
        <v>30</v>
      </c>
      <c r="AF488" s="27">
        <v>0</v>
      </c>
      <c r="AM488">
        <v>1</v>
      </c>
      <c r="AN488">
        <v>1</v>
      </c>
      <c r="AQ488" s="27">
        <v>6488</v>
      </c>
      <c r="AR488" t="s">
        <v>58</v>
      </c>
      <c r="AS488">
        <v>0</v>
      </c>
      <c r="AT488">
        <v>0</v>
      </c>
      <c r="AW488">
        <v>5</v>
      </c>
      <c r="BB488">
        <v>2</v>
      </c>
      <c r="BC488">
        <v>7</v>
      </c>
      <c r="BD488">
        <v>2</v>
      </c>
      <c r="BE488" s="3">
        <v>44286</v>
      </c>
      <c r="BF488" s="16" t="str">
        <f>VLOOKUP(C488,'Cta Contable'!A:E,5,FALSE)</f>
        <v>A</v>
      </c>
      <c r="BG488" s="16" t="str">
        <f>VLOOKUP(C488,'Cta Contable'!A:D,4,FALSE)</f>
        <v>Consumo</v>
      </c>
      <c r="BH488" t="str">
        <f>VLOOKUP(Q488,Lista!A:B,2,TRUE)</f>
        <v>1- 2.500.000</v>
      </c>
      <c r="BI488" s="16" t="str">
        <f t="shared" si="16"/>
        <v>Al día</v>
      </c>
      <c r="BJ488" t="str">
        <f t="shared" si="15"/>
        <v>-</v>
      </c>
    </row>
    <row r="489" spans="1:62" x14ac:dyDescent="0.25">
      <c r="A489" t="s">
        <v>56</v>
      </c>
      <c r="B489" t="s">
        <v>171</v>
      </c>
      <c r="C489" s="17">
        <v>144205</v>
      </c>
      <c r="D489">
        <v>4</v>
      </c>
      <c r="E489">
        <v>18098</v>
      </c>
      <c r="F489" s="23">
        <v>43487</v>
      </c>
      <c r="G489" s="23">
        <v>44449</v>
      </c>
      <c r="H489">
        <v>20</v>
      </c>
      <c r="I489">
        <v>1</v>
      </c>
      <c r="J489">
        <v>24</v>
      </c>
      <c r="K489">
        <v>30</v>
      </c>
      <c r="L489">
        <v>2</v>
      </c>
      <c r="M489" s="25">
        <v>21.05</v>
      </c>
      <c r="N489" s="25">
        <v>23.204457999999999</v>
      </c>
      <c r="O489" s="27">
        <v>10000000</v>
      </c>
      <c r="P489" s="27">
        <v>420952</v>
      </c>
      <c r="Q489" s="27">
        <v>2379765</v>
      </c>
      <c r="R489" s="27">
        <v>27810</v>
      </c>
      <c r="S489">
        <v>0</v>
      </c>
      <c r="T489">
        <v>0</v>
      </c>
      <c r="V489" s="27">
        <v>0</v>
      </c>
      <c r="W489" s="27">
        <v>0</v>
      </c>
      <c r="X489" s="27">
        <v>0</v>
      </c>
      <c r="AA489" s="23">
        <v>44275</v>
      </c>
      <c r="AB489">
        <v>1</v>
      </c>
      <c r="AC489" t="s">
        <v>57</v>
      </c>
      <c r="AD489">
        <v>1</v>
      </c>
      <c r="AE489">
        <v>30</v>
      </c>
      <c r="AF489" s="27">
        <v>2144</v>
      </c>
      <c r="AM489">
        <v>1</v>
      </c>
      <c r="AN489">
        <v>1</v>
      </c>
      <c r="AQ489" s="27">
        <v>1948000</v>
      </c>
      <c r="AR489" t="s">
        <v>58</v>
      </c>
      <c r="AS489">
        <v>0</v>
      </c>
      <c r="AT489">
        <v>0</v>
      </c>
      <c r="AW489">
        <v>5</v>
      </c>
      <c r="BB489">
        <v>1</v>
      </c>
      <c r="BC489">
        <v>7</v>
      </c>
      <c r="BD489">
        <v>2</v>
      </c>
      <c r="BE489" s="3">
        <v>44286</v>
      </c>
      <c r="BF489" s="16" t="str">
        <f>VLOOKUP(C489,'Cta Contable'!A:E,5,FALSE)</f>
        <v>A</v>
      </c>
      <c r="BG489" s="16" t="str">
        <f>VLOOKUP(C489,'Cta Contable'!A:D,4,FALSE)</f>
        <v>Consumo</v>
      </c>
      <c r="BH489" t="str">
        <f>VLOOKUP(Q489,Lista!A:B,2,TRUE)</f>
        <v>1- 2.500.000</v>
      </c>
      <c r="BI489" s="16" t="str">
        <f t="shared" si="16"/>
        <v>Al día</v>
      </c>
      <c r="BJ489" t="str">
        <f t="shared" si="15"/>
        <v>-</v>
      </c>
    </row>
    <row r="490" spans="1:62" x14ac:dyDescent="0.25">
      <c r="A490" t="s">
        <v>56</v>
      </c>
      <c r="B490" t="s">
        <v>171</v>
      </c>
      <c r="C490" s="17">
        <v>144205</v>
      </c>
      <c r="D490">
        <v>4</v>
      </c>
      <c r="E490">
        <v>16347</v>
      </c>
      <c r="F490" s="23">
        <v>43131</v>
      </c>
      <c r="G490" s="23">
        <v>44555</v>
      </c>
      <c r="H490">
        <v>0</v>
      </c>
      <c r="I490">
        <v>1</v>
      </c>
      <c r="J490">
        <v>42</v>
      </c>
      <c r="K490">
        <v>30</v>
      </c>
      <c r="L490">
        <v>2</v>
      </c>
      <c r="M490" s="25">
        <v>20.8</v>
      </c>
      <c r="N490" s="25">
        <v>22.902097999999999</v>
      </c>
      <c r="O490" s="27">
        <v>20000000</v>
      </c>
      <c r="P490" s="27">
        <v>634476</v>
      </c>
      <c r="Q490" s="27">
        <v>2025453</v>
      </c>
      <c r="R490" s="27">
        <v>0</v>
      </c>
      <c r="S490">
        <v>0</v>
      </c>
      <c r="T490">
        <v>0</v>
      </c>
      <c r="V490" s="27">
        <v>0</v>
      </c>
      <c r="W490" s="27">
        <v>0</v>
      </c>
      <c r="X490" s="27">
        <v>0</v>
      </c>
      <c r="AA490" s="23">
        <v>44285</v>
      </c>
      <c r="AB490">
        <v>1</v>
      </c>
      <c r="AC490" t="s">
        <v>57</v>
      </c>
      <c r="AD490">
        <v>1</v>
      </c>
      <c r="AE490">
        <v>30</v>
      </c>
      <c r="AF490" s="27">
        <v>0</v>
      </c>
      <c r="AM490">
        <v>1</v>
      </c>
      <c r="AN490">
        <v>1</v>
      </c>
      <c r="AQ490" s="27">
        <v>2032500</v>
      </c>
      <c r="AR490" t="s">
        <v>58</v>
      </c>
      <c r="AS490">
        <v>0</v>
      </c>
      <c r="AT490">
        <v>0</v>
      </c>
      <c r="AW490">
        <v>5</v>
      </c>
      <c r="BB490">
        <v>1</v>
      </c>
      <c r="BC490">
        <v>7</v>
      </c>
      <c r="BD490">
        <v>2</v>
      </c>
      <c r="BE490" s="3">
        <v>44286</v>
      </c>
      <c r="BF490" s="16" t="str">
        <f>VLOOKUP(C490,'Cta Contable'!A:E,5,FALSE)</f>
        <v>A</v>
      </c>
      <c r="BG490" s="16" t="str">
        <f>VLOOKUP(C490,'Cta Contable'!A:D,4,FALSE)</f>
        <v>Consumo</v>
      </c>
      <c r="BH490" t="str">
        <f>VLOOKUP(Q490,Lista!A:B,2,TRUE)</f>
        <v>1- 2.500.000</v>
      </c>
      <c r="BI490" s="16" t="str">
        <f t="shared" si="16"/>
        <v>Al día</v>
      </c>
      <c r="BJ490" t="str">
        <f t="shared" si="15"/>
        <v>-</v>
      </c>
    </row>
    <row r="491" spans="1:62" x14ac:dyDescent="0.25">
      <c r="A491" t="s">
        <v>56</v>
      </c>
      <c r="B491" t="s">
        <v>171</v>
      </c>
      <c r="C491" s="17">
        <v>144205</v>
      </c>
      <c r="D491">
        <v>4</v>
      </c>
      <c r="E491">
        <v>18267</v>
      </c>
      <c r="F491" s="23">
        <v>44013</v>
      </c>
      <c r="G491" s="23">
        <v>44880</v>
      </c>
      <c r="H491">
        <v>0</v>
      </c>
      <c r="I491">
        <v>1</v>
      </c>
      <c r="J491">
        <v>8</v>
      </c>
      <c r="K491">
        <v>30</v>
      </c>
      <c r="L491">
        <v>2</v>
      </c>
      <c r="M491" s="25">
        <v>21.03</v>
      </c>
      <c r="N491" s="25">
        <v>23.180243999999998</v>
      </c>
      <c r="O491" s="27">
        <v>8450060</v>
      </c>
      <c r="P491" s="27">
        <v>384448</v>
      </c>
      <c r="Q491" s="27">
        <v>6438693</v>
      </c>
      <c r="R491" s="27">
        <v>56415</v>
      </c>
      <c r="S491">
        <v>0</v>
      </c>
      <c r="T491">
        <v>0</v>
      </c>
      <c r="V491" s="27">
        <v>0</v>
      </c>
      <c r="W491" s="27">
        <v>0</v>
      </c>
      <c r="X491" s="27">
        <v>0</v>
      </c>
      <c r="AA491" s="23">
        <v>44270</v>
      </c>
      <c r="AB491">
        <v>1</v>
      </c>
      <c r="AC491" t="s">
        <v>57</v>
      </c>
      <c r="AD491">
        <v>1</v>
      </c>
      <c r="AE491">
        <v>30</v>
      </c>
      <c r="AF491" s="27">
        <v>0</v>
      </c>
      <c r="AM491">
        <v>1</v>
      </c>
      <c r="AN491">
        <v>1</v>
      </c>
      <c r="AQ491" s="27">
        <v>1453000</v>
      </c>
      <c r="AR491" t="s">
        <v>58</v>
      </c>
      <c r="AS491">
        <v>0</v>
      </c>
      <c r="AT491">
        <v>0</v>
      </c>
      <c r="AW491">
        <v>1</v>
      </c>
      <c r="AX491">
        <v>2</v>
      </c>
      <c r="AY491">
        <v>44013</v>
      </c>
      <c r="AZ491" t="s">
        <v>59</v>
      </c>
      <c r="BB491">
        <v>1</v>
      </c>
      <c r="BC491">
        <v>7</v>
      </c>
      <c r="BD491">
        <v>2</v>
      </c>
      <c r="BE491" s="3">
        <v>44286</v>
      </c>
      <c r="BF491" s="16" t="str">
        <f>VLOOKUP(C491,'Cta Contable'!A:E,5,FALSE)</f>
        <v>A</v>
      </c>
      <c r="BG491" s="16" t="str">
        <f>VLOOKUP(C491,'Cta Contable'!A:D,4,FALSE)</f>
        <v>Consumo</v>
      </c>
      <c r="BH491" t="str">
        <f>VLOOKUP(Q491,Lista!A:B,2,TRUE)</f>
        <v>5.000.001 - 10.000.000</v>
      </c>
      <c r="BI491" s="16" t="str">
        <f t="shared" si="16"/>
        <v>Al día</v>
      </c>
      <c r="BJ491" t="str">
        <f t="shared" si="15"/>
        <v>-</v>
      </c>
    </row>
    <row r="492" spans="1:62" x14ac:dyDescent="0.25">
      <c r="A492" t="s">
        <v>56</v>
      </c>
      <c r="B492" t="s">
        <v>171</v>
      </c>
      <c r="C492" s="17">
        <v>144205</v>
      </c>
      <c r="D492">
        <v>3</v>
      </c>
      <c r="E492">
        <v>19925</v>
      </c>
      <c r="F492" s="23">
        <v>44013</v>
      </c>
      <c r="G492" s="23">
        <v>45087</v>
      </c>
      <c r="H492">
        <v>0</v>
      </c>
      <c r="I492">
        <v>1</v>
      </c>
      <c r="J492">
        <v>8</v>
      </c>
      <c r="K492">
        <v>30</v>
      </c>
      <c r="L492">
        <v>2</v>
      </c>
      <c r="M492" s="25">
        <v>21.07</v>
      </c>
      <c r="N492" s="25">
        <v>23.228676</v>
      </c>
      <c r="O492" s="27">
        <v>6858931</v>
      </c>
      <c r="P492" s="27">
        <v>263977</v>
      </c>
      <c r="Q492" s="27">
        <v>5636139</v>
      </c>
      <c r="R492" s="27">
        <v>23093</v>
      </c>
      <c r="S492">
        <v>0</v>
      </c>
      <c r="T492">
        <v>0</v>
      </c>
      <c r="V492" s="27">
        <v>0</v>
      </c>
      <c r="W492" s="27">
        <v>0</v>
      </c>
      <c r="X492" s="27">
        <v>0</v>
      </c>
      <c r="AA492" s="23">
        <v>44278</v>
      </c>
      <c r="AB492">
        <v>1</v>
      </c>
      <c r="AC492" t="s">
        <v>57</v>
      </c>
      <c r="AD492">
        <v>1</v>
      </c>
      <c r="AE492">
        <v>30</v>
      </c>
      <c r="AF492" s="27">
        <v>0</v>
      </c>
      <c r="AM492">
        <v>1</v>
      </c>
      <c r="AN492">
        <v>1</v>
      </c>
      <c r="AO492" s="40">
        <v>44013</v>
      </c>
      <c r="AP492" s="40" t="s">
        <v>59</v>
      </c>
      <c r="AQ492" s="27">
        <v>781000</v>
      </c>
      <c r="AR492" t="s">
        <v>58</v>
      </c>
      <c r="AS492">
        <v>1</v>
      </c>
      <c r="AT492">
        <v>0</v>
      </c>
      <c r="AW492">
        <v>5</v>
      </c>
      <c r="BB492">
        <v>1</v>
      </c>
      <c r="BC492">
        <v>7</v>
      </c>
      <c r="BD492">
        <v>2</v>
      </c>
      <c r="BE492" s="3">
        <v>44286</v>
      </c>
      <c r="BF492" s="16" t="str">
        <f>VLOOKUP(C492,'Cta Contable'!A:E,5,FALSE)</f>
        <v>A</v>
      </c>
      <c r="BG492" s="16" t="str">
        <f>VLOOKUP(C492,'Cta Contable'!A:D,4,FALSE)</f>
        <v>Consumo</v>
      </c>
      <c r="BH492" t="str">
        <f>VLOOKUP(Q492,Lista!A:B,2,TRUE)</f>
        <v>5.000.001 - 10.000.000</v>
      </c>
      <c r="BI492" s="16" t="str">
        <f t="shared" si="16"/>
        <v>Al día</v>
      </c>
      <c r="BJ492" t="str">
        <f t="shared" si="15"/>
        <v>-</v>
      </c>
    </row>
    <row r="493" spans="1:62" x14ac:dyDescent="0.25">
      <c r="A493" t="s">
        <v>56</v>
      </c>
      <c r="B493" t="s">
        <v>171</v>
      </c>
      <c r="C493" s="17">
        <v>144205</v>
      </c>
      <c r="D493">
        <v>4</v>
      </c>
      <c r="E493">
        <v>20450</v>
      </c>
      <c r="F493" s="23">
        <v>44056</v>
      </c>
      <c r="G493" s="23">
        <v>44803</v>
      </c>
      <c r="H493">
        <v>0</v>
      </c>
      <c r="I493">
        <v>1</v>
      </c>
      <c r="J493">
        <v>7</v>
      </c>
      <c r="K493">
        <v>30</v>
      </c>
      <c r="L493">
        <v>2</v>
      </c>
      <c r="M493" s="25">
        <v>21.02</v>
      </c>
      <c r="N493" s="25">
        <v>23.168139</v>
      </c>
      <c r="O493" s="27">
        <v>2000000</v>
      </c>
      <c r="P493" s="27">
        <v>102791</v>
      </c>
      <c r="Q493" s="27">
        <v>1498316</v>
      </c>
      <c r="R493" s="27">
        <v>0</v>
      </c>
      <c r="S493">
        <v>0</v>
      </c>
      <c r="T493">
        <v>0</v>
      </c>
      <c r="V493" s="27">
        <v>0</v>
      </c>
      <c r="W493" s="27">
        <v>0</v>
      </c>
      <c r="X493" s="27">
        <v>0</v>
      </c>
      <c r="AA493" s="23">
        <v>44286</v>
      </c>
      <c r="AB493">
        <v>1</v>
      </c>
      <c r="AC493" t="s">
        <v>57</v>
      </c>
      <c r="AD493">
        <v>1</v>
      </c>
      <c r="AE493">
        <v>30</v>
      </c>
      <c r="AF493" s="27">
        <v>0</v>
      </c>
      <c r="AM493">
        <v>1</v>
      </c>
      <c r="AN493">
        <v>1</v>
      </c>
      <c r="AQ493" s="27">
        <v>1421000</v>
      </c>
      <c r="AR493" t="s">
        <v>58</v>
      </c>
      <c r="AS493">
        <v>0</v>
      </c>
      <c r="AT493">
        <v>0</v>
      </c>
      <c r="AW493">
        <v>5</v>
      </c>
      <c r="BB493">
        <v>1</v>
      </c>
      <c r="BC493">
        <v>7</v>
      </c>
      <c r="BD493">
        <v>2</v>
      </c>
      <c r="BE493" s="3">
        <v>44286</v>
      </c>
      <c r="BF493" s="16" t="str">
        <f>VLOOKUP(C493,'Cta Contable'!A:E,5,FALSE)</f>
        <v>A</v>
      </c>
      <c r="BG493" s="16" t="str">
        <f>VLOOKUP(C493,'Cta Contable'!A:D,4,FALSE)</f>
        <v>Consumo</v>
      </c>
      <c r="BH493" t="str">
        <f>VLOOKUP(Q493,Lista!A:B,2,TRUE)</f>
        <v>1- 2.500.000</v>
      </c>
      <c r="BI493" s="16" t="str">
        <f t="shared" si="16"/>
        <v>Al día</v>
      </c>
      <c r="BJ493" t="str">
        <f t="shared" si="15"/>
        <v>-</v>
      </c>
    </row>
    <row r="494" spans="1:62" x14ac:dyDescent="0.25">
      <c r="A494" t="s">
        <v>56</v>
      </c>
      <c r="B494" t="s">
        <v>171</v>
      </c>
      <c r="C494" s="17">
        <v>144205</v>
      </c>
      <c r="D494">
        <v>4</v>
      </c>
      <c r="E494">
        <v>19363</v>
      </c>
      <c r="F494" s="23">
        <v>44013</v>
      </c>
      <c r="G494" s="23">
        <v>45087</v>
      </c>
      <c r="H494">
        <v>0</v>
      </c>
      <c r="I494">
        <v>1</v>
      </c>
      <c r="J494">
        <v>8</v>
      </c>
      <c r="K494">
        <v>30</v>
      </c>
      <c r="L494">
        <v>2</v>
      </c>
      <c r="M494" s="25">
        <v>23.33</v>
      </c>
      <c r="N494" s="25">
        <v>25.993621999999998</v>
      </c>
      <c r="O494" s="27">
        <v>17805500</v>
      </c>
      <c r="P494" s="27">
        <v>706038</v>
      </c>
      <c r="Q494" s="27">
        <v>14722840</v>
      </c>
      <c r="R494" s="27">
        <v>187093</v>
      </c>
      <c r="S494">
        <v>0</v>
      </c>
      <c r="T494">
        <v>0</v>
      </c>
      <c r="V494" s="27">
        <v>0</v>
      </c>
      <c r="W494" s="27">
        <v>0</v>
      </c>
      <c r="X494" s="27">
        <v>0</v>
      </c>
      <c r="AA494" s="23">
        <v>44266</v>
      </c>
      <c r="AB494">
        <v>1</v>
      </c>
      <c r="AC494" t="s">
        <v>57</v>
      </c>
      <c r="AD494">
        <v>1</v>
      </c>
      <c r="AE494">
        <v>30</v>
      </c>
      <c r="AF494" s="27">
        <v>0</v>
      </c>
      <c r="AM494">
        <v>1</v>
      </c>
      <c r="AN494">
        <v>1</v>
      </c>
      <c r="AQ494" s="27">
        <v>877200</v>
      </c>
      <c r="AR494" t="s">
        <v>58</v>
      </c>
      <c r="AS494">
        <v>0</v>
      </c>
      <c r="AT494">
        <v>0</v>
      </c>
      <c r="AW494">
        <v>1</v>
      </c>
      <c r="AX494">
        <v>2</v>
      </c>
      <c r="AY494">
        <v>44013</v>
      </c>
      <c r="AZ494" t="s">
        <v>59</v>
      </c>
      <c r="BB494">
        <v>1</v>
      </c>
      <c r="BC494">
        <v>7</v>
      </c>
      <c r="BD494">
        <v>2</v>
      </c>
      <c r="BE494" s="3">
        <v>44286</v>
      </c>
      <c r="BF494" s="16" t="str">
        <f>VLOOKUP(C494,'Cta Contable'!A:E,5,FALSE)</f>
        <v>A</v>
      </c>
      <c r="BG494" s="16" t="str">
        <f>VLOOKUP(C494,'Cta Contable'!A:D,4,FALSE)</f>
        <v>Consumo</v>
      </c>
      <c r="BH494" t="str">
        <f>VLOOKUP(Q494,Lista!A:B,2,TRUE)</f>
        <v>10.000.001 - 15.000.000</v>
      </c>
      <c r="BI494" s="16" t="str">
        <f t="shared" si="16"/>
        <v>Al día</v>
      </c>
      <c r="BJ494" t="str">
        <f t="shared" si="15"/>
        <v>-</v>
      </c>
    </row>
    <row r="495" spans="1:62" x14ac:dyDescent="0.25">
      <c r="A495" t="s">
        <v>56</v>
      </c>
      <c r="B495" t="s">
        <v>171</v>
      </c>
      <c r="C495" s="17">
        <v>144205</v>
      </c>
      <c r="D495">
        <v>4</v>
      </c>
      <c r="E495">
        <v>19525</v>
      </c>
      <c r="F495" s="23">
        <v>43788</v>
      </c>
      <c r="G495" s="23">
        <v>44545</v>
      </c>
      <c r="H495">
        <v>0</v>
      </c>
      <c r="I495">
        <v>1</v>
      </c>
      <c r="J495">
        <v>15</v>
      </c>
      <c r="K495">
        <v>30</v>
      </c>
      <c r="L495">
        <v>2</v>
      </c>
      <c r="M495" s="25">
        <v>20.88</v>
      </c>
      <c r="N495" s="25">
        <v>22.998778999999999</v>
      </c>
      <c r="O495" s="27">
        <v>4500000</v>
      </c>
      <c r="P495" s="27">
        <v>230970</v>
      </c>
      <c r="Q495" s="27">
        <v>1898030</v>
      </c>
      <c r="R495" s="27">
        <v>16515</v>
      </c>
      <c r="S495">
        <v>0</v>
      </c>
      <c r="T495">
        <v>0</v>
      </c>
      <c r="V495" s="27">
        <v>0</v>
      </c>
      <c r="W495" s="27">
        <v>0</v>
      </c>
      <c r="X495" s="27">
        <v>0</v>
      </c>
      <c r="AA495" s="23">
        <v>44270</v>
      </c>
      <c r="AB495">
        <v>1</v>
      </c>
      <c r="AC495" t="s">
        <v>57</v>
      </c>
      <c r="AD495">
        <v>1</v>
      </c>
      <c r="AE495">
        <v>30</v>
      </c>
      <c r="AF495" s="27">
        <v>0</v>
      </c>
      <c r="AM495">
        <v>1</v>
      </c>
      <c r="AN495">
        <v>1</v>
      </c>
      <c r="AQ495" s="27">
        <v>1949000</v>
      </c>
      <c r="AR495" t="s">
        <v>58</v>
      </c>
      <c r="AS495">
        <v>0</v>
      </c>
      <c r="AT495">
        <v>0</v>
      </c>
      <c r="AW495">
        <v>5</v>
      </c>
      <c r="BB495">
        <v>1</v>
      </c>
      <c r="BC495">
        <v>7</v>
      </c>
      <c r="BD495">
        <v>2</v>
      </c>
      <c r="BE495" s="3">
        <v>44286</v>
      </c>
      <c r="BF495" s="16" t="str">
        <f>VLOOKUP(C495,'Cta Contable'!A:E,5,FALSE)</f>
        <v>A</v>
      </c>
      <c r="BG495" s="16" t="str">
        <f>VLOOKUP(C495,'Cta Contable'!A:D,4,FALSE)</f>
        <v>Consumo</v>
      </c>
      <c r="BH495" t="str">
        <f>VLOOKUP(Q495,Lista!A:B,2,TRUE)</f>
        <v>1- 2.500.000</v>
      </c>
      <c r="BI495" s="16" t="str">
        <f t="shared" si="16"/>
        <v>Al día</v>
      </c>
      <c r="BJ495" t="str">
        <f t="shared" si="15"/>
        <v>-</v>
      </c>
    </row>
    <row r="496" spans="1:62" x14ac:dyDescent="0.25">
      <c r="A496" t="s">
        <v>56</v>
      </c>
      <c r="B496" t="s">
        <v>171</v>
      </c>
      <c r="C496" s="17">
        <v>144205</v>
      </c>
      <c r="D496">
        <v>3</v>
      </c>
      <c r="E496">
        <v>20290</v>
      </c>
      <c r="F496" s="23">
        <v>44012</v>
      </c>
      <c r="G496" s="23">
        <v>44925</v>
      </c>
      <c r="H496">
        <v>0</v>
      </c>
      <c r="I496">
        <v>1</v>
      </c>
      <c r="J496">
        <v>8</v>
      </c>
      <c r="K496">
        <v>30</v>
      </c>
      <c r="L496">
        <v>2</v>
      </c>
      <c r="M496" s="25">
        <v>21.02</v>
      </c>
      <c r="N496" s="25">
        <v>23.168139</v>
      </c>
      <c r="O496" s="27">
        <v>5000000</v>
      </c>
      <c r="P496" s="27">
        <v>215699</v>
      </c>
      <c r="Q496" s="27">
        <v>3909987</v>
      </c>
      <c r="R496" s="27">
        <v>61511</v>
      </c>
      <c r="S496">
        <v>0</v>
      </c>
      <c r="T496">
        <v>0</v>
      </c>
      <c r="V496" s="27">
        <v>0</v>
      </c>
      <c r="W496" s="27">
        <v>0</v>
      </c>
      <c r="X496" s="27">
        <v>0</v>
      </c>
      <c r="AA496" s="23">
        <v>44261</v>
      </c>
      <c r="AB496">
        <v>1</v>
      </c>
      <c r="AC496" t="s">
        <v>57</v>
      </c>
      <c r="AD496">
        <v>1</v>
      </c>
      <c r="AE496">
        <v>30</v>
      </c>
      <c r="AF496" s="27">
        <v>0</v>
      </c>
      <c r="AM496">
        <v>1</v>
      </c>
      <c r="AN496">
        <v>1</v>
      </c>
      <c r="AO496" s="40">
        <v>44012</v>
      </c>
      <c r="AP496" s="40" t="s">
        <v>59</v>
      </c>
      <c r="AQ496" s="27">
        <v>1341090</v>
      </c>
      <c r="AR496" t="s">
        <v>58</v>
      </c>
      <c r="AS496">
        <v>1</v>
      </c>
      <c r="AT496">
        <v>0</v>
      </c>
      <c r="AW496">
        <v>5</v>
      </c>
      <c r="BB496">
        <v>1</v>
      </c>
      <c r="BC496">
        <v>7</v>
      </c>
      <c r="BD496">
        <v>2</v>
      </c>
      <c r="BE496" s="3">
        <v>44286</v>
      </c>
      <c r="BF496" s="16" t="str">
        <f>VLOOKUP(C496,'Cta Contable'!A:E,5,FALSE)</f>
        <v>A</v>
      </c>
      <c r="BG496" s="16" t="str">
        <f>VLOOKUP(C496,'Cta Contable'!A:D,4,FALSE)</f>
        <v>Consumo</v>
      </c>
      <c r="BH496" t="str">
        <f>VLOOKUP(Q496,Lista!A:B,2,TRUE)</f>
        <v>2.500.001 - 5.000.000</v>
      </c>
      <c r="BI496" s="16" t="str">
        <f t="shared" si="16"/>
        <v>Al día</v>
      </c>
      <c r="BJ496" t="str">
        <f t="shared" si="15"/>
        <v>-</v>
      </c>
    </row>
    <row r="497" spans="1:62" x14ac:dyDescent="0.25">
      <c r="A497" t="s">
        <v>56</v>
      </c>
      <c r="B497" t="s">
        <v>171</v>
      </c>
      <c r="C497" s="17">
        <v>144205</v>
      </c>
      <c r="D497">
        <v>4</v>
      </c>
      <c r="E497">
        <v>20336</v>
      </c>
      <c r="F497" s="23">
        <v>44035</v>
      </c>
      <c r="G497" s="23">
        <v>44788</v>
      </c>
      <c r="H497">
        <v>15</v>
      </c>
      <c r="I497">
        <v>1</v>
      </c>
      <c r="J497">
        <v>6</v>
      </c>
      <c r="K497">
        <v>30</v>
      </c>
      <c r="L497">
        <v>2</v>
      </c>
      <c r="M497" s="25">
        <v>11.42</v>
      </c>
      <c r="N497" s="25">
        <v>12.037115999999999</v>
      </c>
      <c r="O497" s="27">
        <v>1590000</v>
      </c>
      <c r="P497" s="27">
        <v>74417</v>
      </c>
      <c r="Q497" s="27">
        <v>1225716</v>
      </c>
      <c r="R497" s="27">
        <v>16591</v>
      </c>
      <c r="S497">
        <v>0</v>
      </c>
      <c r="T497">
        <v>0</v>
      </c>
      <c r="V497" s="27">
        <v>0</v>
      </c>
      <c r="W497" s="27">
        <v>0</v>
      </c>
      <c r="X497" s="27">
        <v>0</v>
      </c>
      <c r="AA497" s="23">
        <v>44261</v>
      </c>
      <c r="AB497">
        <v>1</v>
      </c>
      <c r="AC497" t="s">
        <v>57</v>
      </c>
      <c r="AD497">
        <v>1</v>
      </c>
      <c r="AE497">
        <v>30</v>
      </c>
      <c r="AF497" s="27">
        <v>62750</v>
      </c>
      <c r="AM497">
        <v>1</v>
      </c>
      <c r="AN497">
        <v>1</v>
      </c>
      <c r="AQ497" s="27">
        <v>420410</v>
      </c>
      <c r="AR497" t="s">
        <v>58</v>
      </c>
      <c r="AS497">
        <v>0</v>
      </c>
      <c r="AT497">
        <v>0</v>
      </c>
      <c r="AW497">
        <v>5</v>
      </c>
      <c r="BB497">
        <v>1</v>
      </c>
      <c r="BC497">
        <v>7</v>
      </c>
      <c r="BD497">
        <v>2</v>
      </c>
      <c r="BE497" s="3">
        <v>44286</v>
      </c>
      <c r="BF497" s="16" t="str">
        <f>VLOOKUP(C497,'Cta Contable'!A:E,5,FALSE)</f>
        <v>A</v>
      </c>
      <c r="BG497" s="16" t="str">
        <f>VLOOKUP(C497,'Cta Contable'!A:D,4,FALSE)</f>
        <v>Consumo</v>
      </c>
      <c r="BH497" t="str">
        <f>VLOOKUP(Q497,Lista!A:B,2,TRUE)</f>
        <v>1- 2.500.000</v>
      </c>
      <c r="BI497" s="16" t="str">
        <f t="shared" si="16"/>
        <v>Al día</v>
      </c>
      <c r="BJ497" t="str">
        <f t="shared" si="15"/>
        <v>-</v>
      </c>
    </row>
    <row r="498" spans="1:62" x14ac:dyDescent="0.25">
      <c r="A498" t="s">
        <v>56</v>
      </c>
      <c r="B498" t="s">
        <v>171</v>
      </c>
      <c r="C498" s="17">
        <v>144205</v>
      </c>
      <c r="D498">
        <v>4</v>
      </c>
      <c r="E498">
        <v>19445</v>
      </c>
      <c r="F498" s="23">
        <v>44013</v>
      </c>
      <c r="G498" s="23">
        <v>45698</v>
      </c>
      <c r="H498">
        <v>0</v>
      </c>
      <c r="I498">
        <v>1</v>
      </c>
      <c r="J498">
        <v>32</v>
      </c>
      <c r="K498">
        <v>30</v>
      </c>
      <c r="L498">
        <v>2</v>
      </c>
      <c r="M498" s="25">
        <v>20.93</v>
      </c>
      <c r="N498" s="25">
        <v>23.059239999999999</v>
      </c>
      <c r="O498" s="27">
        <v>18913742</v>
      </c>
      <c r="P498" s="27">
        <v>537579</v>
      </c>
      <c r="Q498" s="27">
        <v>9999693</v>
      </c>
      <c r="R498" s="27">
        <v>464821</v>
      </c>
      <c r="S498">
        <v>0</v>
      </c>
      <c r="T498">
        <v>0</v>
      </c>
      <c r="V498" s="27">
        <v>0</v>
      </c>
      <c r="W498" s="27">
        <v>0</v>
      </c>
      <c r="X498" s="27">
        <v>0</v>
      </c>
      <c r="AA498" s="23">
        <v>44219</v>
      </c>
      <c r="AB498">
        <v>1</v>
      </c>
      <c r="AC498" t="s">
        <v>57</v>
      </c>
      <c r="AD498">
        <v>1</v>
      </c>
      <c r="AE498">
        <v>30</v>
      </c>
      <c r="AF498" s="27">
        <v>0</v>
      </c>
      <c r="AM498">
        <v>1</v>
      </c>
      <c r="AN498">
        <v>1</v>
      </c>
      <c r="AQ498" s="27">
        <v>1238200</v>
      </c>
      <c r="AR498" t="s">
        <v>58</v>
      </c>
      <c r="AS498">
        <v>0</v>
      </c>
      <c r="AT498">
        <v>0</v>
      </c>
      <c r="AW498">
        <v>1</v>
      </c>
      <c r="AX498">
        <v>2</v>
      </c>
      <c r="AY498">
        <v>44013</v>
      </c>
      <c r="AZ498" t="s">
        <v>59</v>
      </c>
      <c r="BB498">
        <v>1</v>
      </c>
      <c r="BC498">
        <v>7</v>
      </c>
      <c r="BD498">
        <v>2</v>
      </c>
      <c r="BE498" s="3">
        <v>44286</v>
      </c>
      <c r="BF498" s="16" t="str">
        <f>VLOOKUP(C498,'Cta Contable'!A:E,5,FALSE)</f>
        <v>A</v>
      </c>
      <c r="BG498" s="16" t="str">
        <f>VLOOKUP(C498,'Cta Contable'!A:D,4,FALSE)</f>
        <v>Consumo</v>
      </c>
      <c r="BH498" t="str">
        <f>VLOOKUP(Q498,Lista!A:B,2,TRUE)</f>
        <v>5.000.001 - 10.000.000</v>
      </c>
      <c r="BI498" s="16" t="str">
        <f t="shared" si="16"/>
        <v>Al día</v>
      </c>
      <c r="BJ498" t="str">
        <f t="shared" si="15"/>
        <v>-</v>
      </c>
    </row>
    <row r="499" spans="1:62" x14ac:dyDescent="0.25">
      <c r="A499" t="s">
        <v>56</v>
      </c>
      <c r="B499" t="s">
        <v>171</v>
      </c>
      <c r="C499" s="17">
        <v>144205</v>
      </c>
      <c r="D499">
        <v>4</v>
      </c>
      <c r="E499">
        <v>19325</v>
      </c>
      <c r="F499" s="23">
        <v>44013</v>
      </c>
      <c r="G499" s="23">
        <v>44788</v>
      </c>
      <c r="H499">
        <v>0</v>
      </c>
      <c r="I499">
        <v>1</v>
      </c>
      <c r="J499">
        <v>8</v>
      </c>
      <c r="K499">
        <v>30</v>
      </c>
      <c r="L499">
        <v>2</v>
      </c>
      <c r="M499" s="25">
        <v>20.94</v>
      </c>
      <c r="N499" s="25">
        <v>23.071335999999999</v>
      </c>
      <c r="O499" s="27">
        <v>8152623</v>
      </c>
      <c r="P499" s="27">
        <v>405185</v>
      </c>
      <c r="Q499" s="27">
        <v>5908147</v>
      </c>
      <c r="R499" s="27">
        <v>51555</v>
      </c>
      <c r="S499">
        <v>0</v>
      </c>
      <c r="T499">
        <v>0</v>
      </c>
      <c r="V499" s="27">
        <v>0</v>
      </c>
      <c r="W499" s="27">
        <v>0</v>
      </c>
      <c r="X499" s="27">
        <v>0</v>
      </c>
      <c r="AA499" s="23">
        <v>44270</v>
      </c>
      <c r="AB499">
        <v>1</v>
      </c>
      <c r="AC499" t="s">
        <v>57</v>
      </c>
      <c r="AD499">
        <v>1</v>
      </c>
      <c r="AE499">
        <v>30</v>
      </c>
      <c r="AF499" s="27">
        <v>0</v>
      </c>
      <c r="AM499">
        <v>1</v>
      </c>
      <c r="AN499">
        <v>1</v>
      </c>
      <c r="AQ499" s="27">
        <v>1779600</v>
      </c>
      <c r="AR499" t="s">
        <v>58</v>
      </c>
      <c r="AS499">
        <v>0</v>
      </c>
      <c r="AT499">
        <v>0</v>
      </c>
      <c r="AW499">
        <v>1</v>
      </c>
      <c r="AX499">
        <v>2</v>
      </c>
      <c r="AY499">
        <v>44013</v>
      </c>
      <c r="AZ499" t="s">
        <v>59</v>
      </c>
      <c r="BB499">
        <v>1</v>
      </c>
      <c r="BC499">
        <v>7</v>
      </c>
      <c r="BD499">
        <v>2</v>
      </c>
      <c r="BE499" s="3">
        <v>44286</v>
      </c>
      <c r="BF499" s="16" t="str">
        <f>VLOOKUP(C499,'Cta Contable'!A:E,5,FALSE)</f>
        <v>A</v>
      </c>
      <c r="BG499" s="16" t="str">
        <f>VLOOKUP(C499,'Cta Contable'!A:D,4,FALSE)</f>
        <v>Consumo</v>
      </c>
      <c r="BH499" t="str">
        <f>VLOOKUP(Q499,Lista!A:B,2,TRUE)</f>
        <v>5.000.001 - 10.000.000</v>
      </c>
      <c r="BI499" s="16" t="str">
        <f t="shared" si="16"/>
        <v>Al día</v>
      </c>
      <c r="BJ499" t="str">
        <f t="shared" si="15"/>
        <v>-</v>
      </c>
    </row>
    <row r="500" spans="1:62" x14ac:dyDescent="0.25">
      <c r="A500" t="s">
        <v>56</v>
      </c>
      <c r="B500" t="s">
        <v>171</v>
      </c>
      <c r="C500" s="17">
        <v>144205</v>
      </c>
      <c r="D500">
        <v>4</v>
      </c>
      <c r="E500">
        <v>19078</v>
      </c>
      <c r="F500" s="23">
        <v>44013</v>
      </c>
      <c r="G500" s="23">
        <v>44604</v>
      </c>
      <c r="H500">
        <v>0</v>
      </c>
      <c r="I500">
        <v>1</v>
      </c>
      <c r="J500">
        <v>15</v>
      </c>
      <c r="K500">
        <v>30</v>
      </c>
      <c r="L500">
        <v>2</v>
      </c>
      <c r="M500" s="25">
        <v>23.41</v>
      </c>
      <c r="N500" s="25">
        <v>26.09253</v>
      </c>
      <c r="O500" s="27">
        <v>4464650</v>
      </c>
      <c r="P500" s="27">
        <v>283474</v>
      </c>
      <c r="Q500" s="27">
        <v>989940</v>
      </c>
      <c r="R500" s="27">
        <v>9660</v>
      </c>
      <c r="S500">
        <v>0</v>
      </c>
      <c r="T500">
        <v>0</v>
      </c>
      <c r="V500" s="27">
        <v>0</v>
      </c>
      <c r="W500" s="27">
        <v>0</v>
      </c>
      <c r="X500" s="27">
        <v>0</v>
      </c>
      <c r="AA500" s="23">
        <v>44270</v>
      </c>
      <c r="AB500">
        <v>1</v>
      </c>
      <c r="AC500" t="s">
        <v>57</v>
      </c>
      <c r="AD500">
        <v>1</v>
      </c>
      <c r="AE500">
        <v>30</v>
      </c>
      <c r="AF500" s="27">
        <v>0</v>
      </c>
      <c r="AM500">
        <v>1</v>
      </c>
      <c r="AN500">
        <v>1</v>
      </c>
      <c r="AQ500" s="27">
        <v>690000</v>
      </c>
      <c r="AR500" t="s">
        <v>58</v>
      </c>
      <c r="AS500">
        <v>0</v>
      </c>
      <c r="AT500">
        <v>0</v>
      </c>
      <c r="AW500">
        <v>1</v>
      </c>
      <c r="AX500">
        <v>2</v>
      </c>
      <c r="AY500">
        <v>44013</v>
      </c>
      <c r="AZ500" t="s">
        <v>59</v>
      </c>
      <c r="BB500">
        <v>1</v>
      </c>
      <c r="BC500">
        <v>7</v>
      </c>
      <c r="BD500">
        <v>2</v>
      </c>
      <c r="BE500" s="3">
        <v>44286</v>
      </c>
      <c r="BF500" s="16" t="str">
        <f>VLOOKUP(C500,'Cta Contable'!A:E,5,FALSE)</f>
        <v>A</v>
      </c>
      <c r="BG500" s="16" t="str">
        <f>VLOOKUP(C500,'Cta Contable'!A:D,4,FALSE)</f>
        <v>Consumo</v>
      </c>
      <c r="BH500" t="str">
        <f>VLOOKUP(Q500,Lista!A:B,2,TRUE)</f>
        <v>1- 2.500.000</v>
      </c>
      <c r="BI500" s="16" t="str">
        <f t="shared" si="16"/>
        <v>Al día</v>
      </c>
      <c r="BJ500" t="str">
        <f t="shared" si="15"/>
        <v>-</v>
      </c>
    </row>
    <row r="501" spans="1:62" x14ac:dyDescent="0.25">
      <c r="A501" t="s">
        <v>56</v>
      </c>
      <c r="B501" t="s">
        <v>171</v>
      </c>
      <c r="C501" s="17">
        <v>144205</v>
      </c>
      <c r="D501">
        <v>4</v>
      </c>
      <c r="E501">
        <v>19835</v>
      </c>
      <c r="F501" s="23">
        <v>43858</v>
      </c>
      <c r="G501" s="23">
        <v>45087</v>
      </c>
      <c r="H501">
        <v>0</v>
      </c>
      <c r="I501">
        <v>1</v>
      </c>
      <c r="J501">
        <v>13</v>
      </c>
      <c r="K501">
        <v>30</v>
      </c>
      <c r="L501">
        <v>2</v>
      </c>
      <c r="M501" s="25">
        <v>13.38</v>
      </c>
      <c r="N501" s="25">
        <v>14.231804</v>
      </c>
      <c r="O501" s="27">
        <v>8250000</v>
      </c>
      <c r="P501" s="27">
        <v>256780</v>
      </c>
      <c r="Q501" s="27">
        <v>5930115</v>
      </c>
      <c r="R501" s="27">
        <v>61712</v>
      </c>
      <c r="S501">
        <v>0</v>
      </c>
      <c r="T501">
        <v>0</v>
      </c>
      <c r="V501" s="27">
        <v>0</v>
      </c>
      <c r="W501" s="27">
        <v>0</v>
      </c>
      <c r="X501" s="27">
        <v>0</v>
      </c>
      <c r="AA501" s="23">
        <v>44257</v>
      </c>
      <c r="AB501">
        <v>1</v>
      </c>
      <c r="AC501" t="s">
        <v>57</v>
      </c>
      <c r="AD501">
        <v>1</v>
      </c>
      <c r="AE501">
        <v>30</v>
      </c>
      <c r="AF501" s="27">
        <v>0</v>
      </c>
      <c r="AM501">
        <v>1</v>
      </c>
      <c r="AN501">
        <v>1</v>
      </c>
      <c r="AQ501" s="27">
        <v>3343098</v>
      </c>
      <c r="AR501" t="s">
        <v>58</v>
      </c>
      <c r="AS501">
        <v>0</v>
      </c>
      <c r="AT501">
        <v>0</v>
      </c>
      <c r="AW501">
        <v>5</v>
      </c>
      <c r="BB501">
        <v>1</v>
      </c>
      <c r="BC501">
        <v>7</v>
      </c>
      <c r="BD501">
        <v>2</v>
      </c>
      <c r="BE501" s="3">
        <v>44286</v>
      </c>
      <c r="BF501" s="16" t="str">
        <f>VLOOKUP(C501,'Cta Contable'!A:E,5,FALSE)</f>
        <v>A</v>
      </c>
      <c r="BG501" s="16" t="str">
        <f>VLOOKUP(C501,'Cta Contable'!A:D,4,FALSE)</f>
        <v>Consumo</v>
      </c>
      <c r="BH501" t="str">
        <f>VLOOKUP(Q501,Lista!A:B,2,TRUE)</f>
        <v>5.000.001 - 10.000.000</v>
      </c>
      <c r="BI501" s="16" t="str">
        <f t="shared" si="16"/>
        <v>Al día</v>
      </c>
      <c r="BJ501" t="str">
        <f t="shared" si="15"/>
        <v>-</v>
      </c>
    </row>
    <row r="502" spans="1:62" x14ac:dyDescent="0.25">
      <c r="A502" t="s">
        <v>56</v>
      </c>
      <c r="B502" t="s">
        <v>171</v>
      </c>
      <c r="C502" s="17">
        <v>144205</v>
      </c>
      <c r="D502">
        <v>4</v>
      </c>
      <c r="E502">
        <v>21052</v>
      </c>
      <c r="F502" s="23">
        <v>44176</v>
      </c>
      <c r="G502" s="23">
        <v>45381</v>
      </c>
      <c r="H502">
        <v>0</v>
      </c>
      <c r="I502">
        <v>1</v>
      </c>
      <c r="J502">
        <v>2</v>
      </c>
      <c r="K502">
        <v>30</v>
      </c>
      <c r="L502">
        <v>2</v>
      </c>
      <c r="M502" s="25">
        <v>21.02</v>
      </c>
      <c r="N502" s="25">
        <v>23.168139</v>
      </c>
      <c r="O502" s="27">
        <v>12000000</v>
      </c>
      <c r="P502" s="27">
        <v>427253</v>
      </c>
      <c r="Q502" s="27">
        <v>11562092</v>
      </c>
      <c r="R502" s="27">
        <v>201048</v>
      </c>
      <c r="S502">
        <v>0</v>
      </c>
      <c r="T502">
        <v>0</v>
      </c>
      <c r="V502" s="27">
        <v>0</v>
      </c>
      <c r="W502" s="27">
        <v>0</v>
      </c>
      <c r="X502" s="27">
        <v>0</v>
      </c>
      <c r="AA502" s="23">
        <v>44257</v>
      </c>
      <c r="AB502">
        <v>1</v>
      </c>
      <c r="AC502" t="s">
        <v>57</v>
      </c>
      <c r="AD502">
        <v>1</v>
      </c>
      <c r="AE502">
        <v>30</v>
      </c>
      <c r="AF502" s="27">
        <v>0</v>
      </c>
      <c r="AM502">
        <v>1</v>
      </c>
      <c r="AN502">
        <v>1</v>
      </c>
      <c r="AQ502" s="27">
        <v>1423000</v>
      </c>
      <c r="AR502" t="s">
        <v>58</v>
      </c>
      <c r="AS502">
        <v>0</v>
      </c>
      <c r="AT502">
        <v>0</v>
      </c>
      <c r="AW502">
        <v>5</v>
      </c>
      <c r="BB502">
        <v>1</v>
      </c>
      <c r="BC502">
        <v>7</v>
      </c>
      <c r="BD502">
        <v>2</v>
      </c>
      <c r="BE502" s="3">
        <v>44286</v>
      </c>
      <c r="BF502" s="16" t="str">
        <f>VLOOKUP(C502,'Cta Contable'!A:E,5,FALSE)</f>
        <v>A</v>
      </c>
      <c r="BG502" s="16" t="str">
        <f>VLOOKUP(C502,'Cta Contable'!A:D,4,FALSE)</f>
        <v>Consumo</v>
      </c>
      <c r="BH502" t="str">
        <f>VLOOKUP(Q502,Lista!A:B,2,TRUE)</f>
        <v>10.000.001 - 15.000.000</v>
      </c>
      <c r="BI502" s="16" t="str">
        <f t="shared" si="16"/>
        <v>Al día</v>
      </c>
      <c r="BJ502" t="str">
        <f t="shared" si="15"/>
        <v>-</v>
      </c>
    </row>
    <row r="503" spans="1:62" x14ac:dyDescent="0.25">
      <c r="A503" t="s">
        <v>56</v>
      </c>
      <c r="B503" t="s">
        <v>171</v>
      </c>
      <c r="C503" s="17">
        <v>144205</v>
      </c>
      <c r="D503">
        <v>4</v>
      </c>
      <c r="E503">
        <v>21453</v>
      </c>
      <c r="F503" s="23">
        <v>44273</v>
      </c>
      <c r="G503" s="23">
        <v>44772</v>
      </c>
      <c r="H503">
        <v>0</v>
      </c>
      <c r="I503">
        <v>1</v>
      </c>
      <c r="J503">
        <v>0</v>
      </c>
      <c r="K503">
        <v>30</v>
      </c>
      <c r="L503">
        <v>2</v>
      </c>
      <c r="M503" s="25">
        <v>11.420004</v>
      </c>
      <c r="N503" s="25">
        <v>12.03712</v>
      </c>
      <c r="O503" s="27">
        <v>1600000</v>
      </c>
      <c r="P503" s="27">
        <v>108281</v>
      </c>
      <c r="Q503" s="27">
        <v>1600000</v>
      </c>
      <c r="R503" s="27">
        <v>0</v>
      </c>
      <c r="S503">
        <v>0</v>
      </c>
      <c r="T503">
        <v>0</v>
      </c>
      <c r="V503" s="27">
        <v>0</v>
      </c>
      <c r="W503" s="27">
        <v>0</v>
      </c>
      <c r="X503" s="27">
        <v>0</v>
      </c>
      <c r="AA503" s="23">
        <v>44285</v>
      </c>
      <c r="AB503">
        <v>1</v>
      </c>
      <c r="AC503" t="s">
        <v>57</v>
      </c>
      <c r="AD503">
        <v>1</v>
      </c>
      <c r="AE503">
        <v>30</v>
      </c>
      <c r="AF503" s="27">
        <v>0</v>
      </c>
      <c r="AM503">
        <v>1</v>
      </c>
      <c r="AN503">
        <v>1</v>
      </c>
      <c r="AQ503" s="27">
        <v>1679000</v>
      </c>
      <c r="AR503" t="s">
        <v>58</v>
      </c>
      <c r="AS503">
        <v>0</v>
      </c>
      <c r="AT503">
        <v>0</v>
      </c>
      <c r="AW503">
        <v>5</v>
      </c>
      <c r="BB503">
        <v>1</v>
      </c>
      <c r="BC503">
        <v>7</v>
      </c>
      <c r="BD503">
        <v>2</v>
      </c>
      <c r="BE503" s="3">
        <v>44286</v>
      </c>
      <c r="BF503" s="16" t="str">
        <f>VLOOKUP(C503,'Cta Contable'!A:E,5,FALSE)</f>
        <v>A</v>
      </c>
      <c r="BG503" s="16" t="str">
        <f>VLOOKUP(C503,'Cta Contable'!A:D,4,FALSE)</f>
        <v>Consumo</v>
      </c>
      <c r="BH503" t="str">
        <f>VLOOKUP(Q503,Lista!A:B,2,TRUE)</f>
        <v>1- 2.500.000</v>
      </c>
      <c r="BI503" s="16" t="str">
        <f t="shared" si="16"/>
        <v>Al día</v>
      </c>
      <c r="BJ503" t="str">
        <f t="shared" si="15"/>
        <v>-</v>
      </c>
    </row>
    <row r="504" spans="1:62" x14ac:dyDescent="0.25">
      <c r="A504" t="s">
        <v>56</v>
      </c>
      <c r="B504" t="s">
        <v>171</v>
      </c>
      <c r="C504" s="17">
        <v>144205</v>
      </c>
      <c r="D504">
        <v>4</v>
      </c>
      <c r="E504">
        <v>20773</v>
      </c>
      <c r="F504" s="23">
        <v>44125</v>
      </c>
      <c r="G504" s="23">
        <v>45006</v>
      </c>
      <c r="H504">
        <v>9</v>
      </c>
      <c r="I504">
        <v>1</v>
      </c>
      <c r="J504">
        <v>2</v>
      </c>
      <c r="K504">
        <v>30</v>
      </c>
      <c r="L504">
        <v>2</v>
      </c>
      <c r="M504" s="25">
        <v>20.98</v>
      </c>
      <c r="N504" s="25">
        <v>23.119727999999999</v>
      </c>
      <c r="O504" s="27">
        <v>3404402</v>
      </c>
      <c r="P504" s="27">
        <v>150659</v>
      </c>
      <c r="Q504" s="27">
        <v>3220531</v>
      </c>
      <c r="R504" s="27">
        <v>72406</v>
      </c>
      <c r="S504">
        <v>0</v>
      </c>
      <c r="T504">
        <v>0</v>
      </c>
      <c r="V504" s="27">
        <v>0</v>
      </c>
      <c r="W504" s="27">
        <v>0</v>
      </c>
      <c r="X504" s="27">
        <v>0</v>
      </c>
      <c r="AA504" s="23">
        <v>44266</v>
      </c>
      <c r="AB504">
        <v>1</v>
      </c>
      <c r="AC504" t="s">
        <v>57</v>
      </c>
      <c r="AD504">
        <v>1</v>
      </c>
      <c r="AE504">
        <v>30</v>
      </c>
      <c r="AF504" s="27">
        <v>288043</v>
      </c>
      <c r="AM504">
        <v>1</v>
      </c>
      <c r="AN504">
        <v>1</v>
      </c>
      <c r="AQ504" s="27">
        <v>1227000</v>
      </c>
      <c r="AR504" t="s">
        <v>58</v>
      </c>
      <c r="AS504">
        <v>0</v>
      </c>
      <c r="AT504">
        <v>0</v>
      </c>
      <c r="AW504">
        <v>5</v>
      </c>
      <c r="BB504">
        <v>1</v>
      </c>
      <c r="BC504">
        <v>7</v>
      </c>
      <c r="BD504">
        <v>1</v>
      </c>
      <c r="BE504" s="3">
        <v>44286</v>
      </c>
      <c r="BF504" s="16" t="str">
        <f>VLOOKUP(C504,'Cta Contable'!A:E,5,FALSE)</f>
        <v>A</v>
      </c>
      <c r="BG504" s="16" t="str">
        <f>VLOOKUP(C504,'Cta Contable'!A:D,4,FALSE)</f>
        <v>Consumo</v>
      </c>
      <c r="BH504" t="str">
        <f>VLOOKUP(Q504,Lista!A:B,2,TRUE)</f>
        <v>2.500.001 - 5.000.000</v>
      </c>
      <c r="BI504" s="16" t="str">
        <f t="shared" si="16"/>
        <v>Al día</v>
      </c>
      <c r="BJ504" t="str">
        <f t="shared" si="15"/>
        <v>-</v>
      </c>
    </row>
    <row r="505" spans="1:62" x14ac:dyDescent="0.25">
      <c r="A505" t="s">
        <v>56</v>
      </c>
      <c r="B505" t="s">
        <v>171</v>
      </c>
      <c r="C505" s="17">
        <v>144205</v>
      </c>
      <c r="D505">
        <v>3</v>
      </c>
      <c r="E505">
        <v>20061</v>
      </c>
      <c r="F505" s="23">
        <v>44013</v>
      </c>
      <c r="G505" s="23">
        <v>45421</v>
      </c>
      <c r="H505">
        <v>0</v>
      </c>
      <c r="I505">
        <v>1</v>
      </c>
      <c r="J505">
        <v>8</v>
      </c>
      <c r="K505">
        <v>30</v>
      </c>
      <c r="L505">
        <v>2</v>
      </c>
      <c r="M505" s="25">
        <v>20.92</v>
      </c>
      <c r="N505" s="25">
        <v>23.047146000000001</v>
      </c>
      <c r="O505" s="27">
        <v>14588302</v>
      </c>
      <c r="P505" s="27">
        <v>463729</v>
      </c>
      <c r="Q505" s="27">
        <v>12658803</v>
      </c>
      <c r="R505" s="27">
        <v>73560</v>
      </c>
      <c r="S505">
        <v>0</v>
      </c>
      <c r="T505">
        <v>0</v>
      </c>
      <c r="V505" s="27">
        <v>0</v>
      </c>
      <c r="W505" s="27">
        <v>0</v>
      </c>
      <c r="X505" s="27">
        <v>0</v>
      </c>
      <c r="AA505" s="23">
        <v>44275</v>
      </c>
      <c r="AB505">
        <v>1</v>
      </c>
      <c r="AC505" t="s">
        <v>57</v>
      </c>
      <c r="AD505">
        <v>1</v>
      </c>
      <c r="AE505">
        <v>30</v>
      </c>
      <c r="AF505" s="27">
        <v>0</v>
      </c>
      <c r="AM505">
        <v>1</v>
      </c>
      <c r="AN505">
        <v>1</v>
      </c>
      <c r="AO505" s="40">
        <v>44013</v>
      </c>
      <c r="AP505" s="40" t="s">
        <v>59</v>
      </c>
      <c r="AQ505" s="27">
        <v>1222000</v>
      </c>
      <c r="AR505" t="s">
        <v>58</v>
      </c>
      <c r="AS505">
        <v>1</v>
      </c>
      <c r="AT505">
        <v>0</v>
      </c>
      <c r="AW505">
        <v>5</v>
      </c>
      <c r="BB505">
        <v>1</v>
      </c>
      <c r="BC505">
        <v>7</v>
      </c>
      <c r="BD505">
        <v>2</v>
      </c>
      <c r="BE505" s="3">
        <v>44286</v>
      </c>
      <c r="BF505" s="16" t="str">
        <f>VLOOKUP(C505,'Cta Contable'!A:E,5,FALSE)</f>
        <v>A</v>
      </c>
      <c r="BG505" s="16" t="str">
        <f>VLOOKUP(C505,'Cta Contable'!A:D,4,FALSE)</f>
        <v>Consumo</v>
      </c>
      <c r="BH505" t="str">
        <f>VLOOKUP(Q505,Lista!A:B,2,TRUE)</f>
        <v>10.000.001 - 15.000.000</v>
      </c>
      <c r="BI505" s="16" t="str">
        <f t="shared" si="16"/>
        <v>Al día</v>
      </c>
      <c r="BJ505" t="str">
        <f t="shared" si="15"/>
        <v>-</v>
      </c>
    </row>
    <row r="506" spans="1:62" x14ac:dyDescent="0.25">
      <c r="A506" t="s">
        <v>56</v>
      </c>
      <c r="B506" t="s">
        <v>171</v>
      </c>
      <c r="C506" s="17">
        <v>144205</v>
      </c>
      <c r="D506">
        <v>3</v>
      </c>
      <c r="E506">
        <v>21516</v>
      </c>
      <c r="F506" s="23">
        <v>44286</v>
      </c>
      <c r="G506" s="23">
        <v>45747</v>
      </c>
      <c r="H506">
        <v>0</v>
      </c>
      <c r="I506">
        <v>1</v>
      </c>
      <c r="J506">
        <v>0</v>
      </c>
      <c r="K506">
        <v>30</v>
      </c>
      <c r="L506">
        <v>2</v>
      </c>
      <c r="M506" s="25">
        <v>21.02</v>
      </c>
      <c r="N506" s="25">
        <v>23.168139</v>
      </c>
      <c r="O506" s="27">
        <v>19900000</v>
      </c>
      <c r="P506" s="27">
        <v>616431</v>
      </c>
      <c r="Q506" s="27">
        <v>19900000</v>
      </c>
      <c r="R506" s="27">
        <v>0</v>
      </c>
      <c r="S506">
        <v>0</v>
      </c>
      <c r="T506">
        <v>0</v>
      </c>
      <c r="V506" s="27">
        <v>0</v>
      </c>
      <c r="W506" s="27">
        <v>0</v>
      </c>
      <c r="X506" s="27">
        <v>0</v>
      </c>
      <c r="AA506" s="23">
        <v>44286</v>
      </c>
      <c r="AB506">
        <v>1</v>
      </c>
      <c r="AC506" t="s">
        <v>57</v>
      </c>
      <c r="AD506">
        <v>1</v>
      </c>
      <c r="AE506">
        <v>30</v>
      </c>
      <c r="AF506" s="27">
        <v>0</v>
      </c>
      <c r="AM506">
        <v>1</v>
      </c>
      <c r="AN506">
        <v>1</v>
      </c>
      <c r="AO506" s="40">
        <v>44286</v>
      </c>
      <c r="AP506" s="40" t="s">
        <v>59</v>
      </c>
      <c r="AQ506" s="27">
        <v>2327200</v>
      </c>
      <c r="AR506" t="s">
        <v>58</v>
      </c>
      <c r="AS506">
        <v>1</v>
      </c>
      <c r="AT506">
        <v>0</v>
      </c>
      <c r="AW506">
        <v>5</v>
      </c>
      <c r="BB506">
        <v>1</v>
      </c>
      <c r="BC506">
        <v>7</v>
      </c>
      <c r="BD506">
        <v>2</v>
      </c>
      <c r="BE506" s="3">
        <v>44286</v>
      </c>
      <c r="BF506" s="16" t="str">
        <f>VLOOKUP(C506,'Cta Contable'!A:E,5,FALSE)</f>
        <v>A</v>
      </c>
      <c r="BG506" s="16" t="str">
        <f>VLOOKUP(C506,'Cta Contable'!A:D,4,FALSE)</f>
        <v>Consumo</v>
      </c>
      <c r="BH506" t="str">
        <f>VLOOKUP(Q506,Lista!A:B,2,TRUE)</f>
        <v>15.000.001 - 20.000.000</v>
      </c>
      <c r="BI506" s="16" t="str">
        <f t="shared" si="16"/>
        <v>Al día</v>
      </c>
      <c r="BJ506" t="str">
        <f t="shared" si="15"/>
        <v>-</v>
      </c>
    </row>
    <row r="507" spans="1:62" x14ac:dyDescent="0.25">
      <c r="A507" t="s">
        <v>56</v>
      </c>
      <c r="B507" t="s">
        <v>171</v>
      </c>
      <c r="C507" s="17">
        <v>144205</v>
      </c>
      <c r="D507">
        <v>4</v>
      </c>
      <c r="E507">
        <v>18600</v>
      </c>
      <c r="F507" s="23">
        <v>43585</v>
      </c>
      <c r="G507" s="23">
        <v>44321</v>
      </c>
      <c r="H507">
        <v>0</v>
      </c>
      <c r="I507">
        <v>1</v>
      </c>
      <c r="J507">
        <v>22</v>
      </c>
      <c r="K507">
        <v>30</v>
      </c>
      <c r="L507">
        <v>2</v>
      </c>
      <c r="M507" s="25">
        <v>11.48</v>
      </c>
      <c r="N507" s="25">
        <v>12.103723</v>
      </c>
      <c r="O507" s="27">
        <v>5600000</v>
      </c>
      <c r="P507" s="27">
        <v>262254</v>
      </c>
      <c r="Q507" s="27">
        <v>515822</v>
      </c>
      <c r="R507" s="27">
        <v>3608</v>
      </c>
      <c r="S507">
        <v>0</v>
      </c>
      <c r="T507">
        <v>0</v>
      </c>
      <c r="V507" s="27">
        <v>0</v>
      </c>
      <c r="W507" s="27">
        <v>0</v>
      </c>
      <c r="X507" s="27">
        <v>0</v>
      </c>
      <c r="AA507" s="23">
        <v>44263</v>
      </c>
      <c r="AB507">
        <v>1</v>
      </c>
      <c r="AC507" t="s">
        <v>57</v>
      </c>
      <c r="AD507">
        <v>1</v>
      </c>
      <c r="AE507">
        <v>30</v>
      </c>
      <c r="AF507" s="27">
        <v>0</v>
      </c>
      <c r="AM507">
        <v>1</v>
      </c>
      <c r="AN507">
        <v>1</v>
      </c>
      <c r="AQ507" s="27">
        <v>6385111</v>
      </c>
      <c r="AR507" t="s">
        <v>58</v>
      </c>
      <c r="AS507">
        <v>0</v>
      </c>
      <c r="AT507">
        <v>0</v>
      </c>
      <c r="AW507">
        <v>5</v>
      </c>
      <c r="BB507">
        <v>1</v>
      </c>
      <c r="BC507">
        <v>7</v>
      </c>
      <c r="BD507">
        <v>2</v>
      </c>
      <c r="BE507" s="3">
        <v>44286</v>
      </c>
      <c r="BF507" s="16" t="str">
        <f>VLOOKUP(C507,'Cta Contable'!A:E,5,FALSE)</f>
        <v>A</v>
      </c>
      <c r="BG507" s="16" t="str">
        <f>VLOOKUP(C507,'Cta Contable'!A:D,4,FALSE)</f>
        <v>Consumo</v>
      </c>
      <c r="BH507" t="str">
        <f>VLOOKUP(Q507,Lista!A:B,2,TRUE)</f>
        <v>1- 2.500.000</v>
      </c>
      <c r="BI507" s="16" t="str">
        <f t="shared" si="16"/>
        <v>Al día</v>
      </c>
      <c r="BJ507" t="str">
        <f t="shared" si="15"/>
        <v>-</v>
      </c>
    </row>
    <row r="508" spans="1:62" x14ac:dyDescent="0.25">
      <c r="A508" t="s">
        <v>56</v>
      </c>
      <c r="B508" t="s">
        <v>171</v>
      </c>
      <c r="C508" s="17">
        <v>144205</v>
      </c>
      <c r="D508">
        <v>4</v>
      </c>
      <c r="E508">
        <v>19497</v>
      </c>
      <c r="F508" s="23">
        <v>44013</v>
      </c>
      <c r="G508" s="23">
        <v>45000</v>
      </c>
      <c r="H508">
        <v>0</v>
      </c>
      <c r="I508">
        <v>1</v>
      </c>
      <c r="J508">
        <v>8</v>
      </c>
      <c r="K508">
        <v>30</v>
      </c>
      <c r="L508">
        <v>2</v>
      </c>
      <c r="M508" s="25">
        <v>20.88</v>
      </c>
      <c r="N508" s="25">
        <v>22.998778999999999</v>
      </c>
      <c r="O508" s="27">
        <v>9170112</v>
      </c>
      <c r="P508" s="27">
        <v>376135</v>
      </c>
      <c r="Q508" s="27">
        <v>7327934</v>
      </c>
      <c r="R508" s="27">
        <v>63750</v>
      </c>
      <c r="S508">
        <v>0</v>
      </c>
      <c r="T508">
        <v>0</v>
      </c>
      <c r="V508" s="27">
        <v>0</v>
      </c>
      <c r="W508" s="27">
        <v>0</v>
      </c>
      <c r="X508" s="27">
        <v>0</v>
      </c>
      <c r="AA508" s="23">
        <v>44270</v>
      </c>
      <c r="AB508">
        <v>1</v>
      </c>
      <c r="AC508" t="s">
        <v>57</v>
      </c>
      <c r="AD508">
        <v>1</v>
      </c>
      <c r="AE508">
        <v>30</v>
      </c>
      <c r="AF508" s="27">
        <v>0</v>
      </c>
      <c r="AM508">
        <v>1</v>
      </c>
      <c r="AN508">
        <v>1</v>
      </c>
      <c r="AQ508" s="27">
        <v>2308000</v>
      </c>
      <c r="AR508" t="s">
        <v>58</v>
      </c>
      <c r="AS508">
        <v>0</v>
      </c>
      <c r="AT508">
        <v>0</v>
      </c>
      <c r="AW508">
        <v>1</v>
      </c>
      <c r="AX508">
        <v>2</v>
      </c>
      <c r="AY508">
        <v>44013</v>
      </c>
      <c r="AZ508" t="s">
        <v>59</v>
      </c>
      <c r="BB508">
        <v>1</v>
      </c>
      <c r="BC508">
        <v>7</v>
      </c>
      <c r="BD508">
        <v>2</v>
      </c>
      <c r="BE508" s="3">
        <v>44286</v>
      </c>
      <c r="BF508" s="16" t="str">
        <f>VLOOKUP(C508,'Cta Contable'!A:E,5,FALSE)</f>
        <v>A</v>
      </c>
      <c r="BG508" s="16" t="str">
        <f>VLOOKUP(C508,'Cta Contable'!A:D,4,FALSE)</f>
        <v>Consumo</v>
      </c>
      <c r="BH508" t="str">
        <f>VLOOKUP(Q508,Lista!A:B,2,TRUE)</f>
        <v>5.000.001 - 10.000.000</v>
      </c>
      <c r="BI508" s="16" t="str">
        <f t="shared" si="16"/>
        <v>Al día</v>
      </c>
      <c r="BJ508" t="str">
        <f t="shared" si="15"/>
        <v>-</v>
      </c>
    </row>
    <row r="509" spans="1:62" x14ac:dyDescent="0.25">
      <c r="A509" t="s">
        <v>56</v>
      </c>
      <c r="B509" t="s">
        <v>171</v>
      </c>
      <c r="C509" s="17">
        <v>144205</v>
      </c>
      <c r="D509">
        <v>4</v>
      </c>
      <c r="E509">
        <v>18290</v>
      </c>
      <c r="F509" s="23">
        <v>44013</v>
      </c>
      <c r="G509" s="23">
        <v>44656</v>
      </c>
      <c r="H509">
        <v>25</v>
      </c>
      <c r="I509">
        <v>1</v>
      </c>
      <c r="J509">
        <v>7</v>
      </c>
      <c r="K509">
        <v>30</v>
      </c>
      <c r="L509">
        <v>2</v>
      </c>
      <c r="M509" s="25">
        <v>21.03</v>
      </c>
      <c r="N509" s="25">
        <v>23.180243999999998</v>
      </c>
      <c r="O509" s="27">
        <v>3944632</v>
      </c>
      <c r="P509" s="27">
        <v>226143</v>
      </c>
      <c r="Q509" s="27">
        <v>2786036</v>
      </c>
      <c r="R509" s="27">
        <v>90529</v>
      </c>
      <c r="S509">
        <v>0</v>
      </c>
      <c r="T509">
        <v>0</v>
      </c>
      <c r="V509" s="27">
        <v>0</v>
      </c>
      <c r="W509" s="27">
        <v>0</v>
      </c>
      <c r="X509" s="27">
        <v>0</v>
      </c>
      <c r="AA509" s="23">
        <v>44271</v>
      </c>
      <c r="AB509">
        <v>1</v>
      </c>
      <c r="AC509" t="s">
        <v>57</v>
      </c>
      <c r="AD509">
        <v>1</v>
      </c>
      <c r="AE509">
        <v>30</v>
      </c>
      <c r="AF509" s="27">
        <v>177312</v>
      </c>
      <c r="AM509">
        <v>1</v>
      </c>
      <c r="AN509">
        <v>1</v>
      </c>
      <c r="AQ509" s="27">
        <v>545000</v>
      </c>
      <c r="AR509" t="s">
        <v>58</v>
      </c>
      <c r="AS509">
        <v>0</v>
      </c>
      <c r="AT509">
        <v>0</v>
      </c>
      <c r="AW509">
        <v>1</v>
      </c>
      <c r="AX509">
        <v>2</v>
      </c>
      <c r="AY509">
        <v>44013</v>
      </c>
      <c r="AZ509" t="s">
        <v>59</v>
      </c>
      <c r="BB509">
        <v>1</v>
      </c>
      <c r="BC509">
        <v>7</v>
      </c>
      <c r="BD509">
        <v>2</v>
      </c>
      <c r="BE509" s="3">
        <v>44286</v>
      </c>
      <c r="BF509" s="16" t="str">
        <f>VLOOKUP(C509,'Cta Contable'!A:E,5,FALSE)</f>
        <v>A</v>
      </c>
      <c r="BG509" s="16" t="str">
        <f>VLOOKUP(C509,'Cta Contable'!A:D,4,FALSE)</f>
        <v>Consumo</v>
      </c>
      <c r="BH509" t="str">
        <f>VLOOKUP(Q509,Lista!A:B,2,TRUE)</f>
        <v>2.500.001 - 5.000.000</v>
      </c>
      <c r="BI509" s="16" t="str">
        <f t="shared" si="16"/>
        <v>Al día</v>
      </c>
      <c r="BJ509" t="str">
        <f t="shared" si="15"/>
        <v>-</v>
      </c>
    </row>
    <row r="510" spans="1:62" x14ac:dyDescent="0.25">
      <c r="A510" t="s">
        <v>56</v>
      </c>
      <c r="B510" t="s">
        <v>171</v>
      </c>
      <c r="C510" s="17">
        <v>144205</v>
      </c>
      <c r="D510">
        <v>3</v>
      </c>
      <c r="E510">
        <v>20193</v>
      </c>
      <c r="F510" s="23">
        <v>43991</v>
      </c>
      <c r="G510" s="23">
        <v>44727</v>
      </c>
      <c r="H510">
        <v>0</v>
      </c>
      <c r="I510">
        <v>1</v>
      </c>
      <c r="J510">
        <v>9</v>
      </c>
      <c r="K510">
        <v>30</v>
      </c>
      <c r="L510">
        <v>2</v>
      </c>
      <c r="M510" s="25">
        <v>11.42</v>
      </c>
      <c r="N510" s="25">
        <v>12.037115999999999</v>
      </c>
      <c r="O510" s="27">
        <v>3000000</v>
      </c>
      <c r="P510" s="27">
        <v>140409</v>
      </c>
      <c r="Q510" s="27">
        <v>1927791</v>
      </c>
      <c r="R510" s="27">
        <v>11016</v>
      </c>
      <c r="S510">
        <v>0</v>
      </c>
      <c r="T510">
        <v>0</v>
      </c>
      <c r="V510" s="27">
        <v>0</v>
      </c>
      <c r="W510" s="27">
        <v>0</v>
      </c>
      <c r="X510" s="27">
        <v>0</v>
      </c>
      <c r="AA510" s="23">
        <v>44267</v>
      </c>
      <c r="AB510">
        <v>1</v>
      </c>
      <c r="AC510" t="s">
        <v>57</v>
      </c>
      <c r="AD510">
        <v>1</v>
      </c>
      <c r="AE510">
        <v>30</v>
      </c>
      <c r="AF510" s="27">
        <v>0</v>
      </c>
      <c r="AM510">
        <v>1</v>
      </c>
      <c r="AN510">
        <v>1</v>
      </c>
      <c r="AO510" s="40">
        <v>43991</v>
      </c>
      <c r="AP510" s="40" t="s">
        <v>59</v>
      </c>
      <c r="AQ510" s="27">
        <v>3336667</v>
      </c>
      <c r="AR510" t="s">
        <v>58</v>
      </c>
      <c r="AS510">
        <v>1</v>
      </c>
      <c r="AT510">
        <v>0</v>
      </c>
      <c r="AW510">
        <v>5</v>
      </c>
      <c r="BB510">
        <v>1</v>
      </c>
      <c r="BC510">
        <v>7</v>
      </c>
      <c r="BD510">
        <v>2</v>
      </c>
      <c r="BE510" s="3">
        <v>44286</v>
      </c>
      <c r="BF510" s="16" t="str">
        <f>VLOOKUP(C510,'Cta Contable'!A:E,5,FALSE)</f>
        <v>A</v>
      </c>
      <c r="BG510" s="16" t="str">
        <f>VLOOKUP(C510,'Cta Contable'!A:D,4,FALSE)</f>
        <v>Consumo</v>
      </c>
      <c r="BH510" t="str">
        <f>VLOOKUP(Q510,Lista!A:B,2,TRUE)</f>
        <v>1- 2.500.000</v>
      </c>
      <c r="BI510" s="16" t="str">
        <f t="shared" si="16"/>
        <v>Al día</v>
      </c>
      <c r="BJ510" t="str">
        <f t="shared" si="15"/>
        <v>-</v>
      </c>
    </row>
    <row r="511" spans="1:62" x14ac:dyDescent="0.25">
      <c r="A511" t="s">
        <v>56</v>
      </c>
      <c r="B511" t="s">
        <v>171</v>
      </c>
      <c r="C511" s="17">
        <v>144205</v>
      </c>
      <c r="D511">
        <v>4</v>
      </c>
      <c r="E511">
        <v>19529</v>
      </c>
      <c r="F511" s="23">
        <v>43788</v>
      </c>
      <c r="G511" s="23">
        <v>44545</v>
      </c>
      <c r="H511">
        <v>0</v>
      </c>
      <c r="I511">
        <v>1</v>
      </c>
      <c r="J511">
        <v>15</v>
      </c>
      <c r="K511">
        <v>30</v>
      </c>
      <c r="L511">
        <v>2</v>
      </c>
      <c r="M511" s="25">
        <v>20.88</v>
      </c>
      <c r="N511" s="25">
        <v>22.998778999999999</v>
      </c>
      <c r="O511" s="27">
        <v>5000000</v>
      </c>
      <c r="P511" s="27">
        <v>256634</v>
      </c>
      <c r="Q511" s="27">
        <v>2111093</v>
      </c>
      <c r="R511" s="27">
        <v>13464</v>
      </c>
      <c r="S511">
        <v>0</v>
      </c>
      <c r="T511">
        <v>0</v>
      </c>
      <c r="V511" s="27">
        <v>0</v>
      </c>
      <c r="W511" s="27">
        <v>0</v>
      </c>
      <c r="X511" s="27">
        <v>0</v>
      </c>
      <c r="AA511" s="23">
        <v>44274</v>
      </c>
      <c r="AB511">
        <v>1</v>
      </c>
      <c r="AC511" t="s">
        <v>57</v>
      </c>
      <c r="AD511">
        <v>1</v>
      </c>
      <c r="AE511">
        <v>30</v>
      </c>
      <c r="AF511" s="27">
        <v>0</v>
      </c>
      <c r="AM511">
        <v>1</v>
      </c>
      <c r="AN511">
        <v>1</v>
      </c>
      <c r="AQ511" s="27">
        <v>1147285</v>
      </c>
      <c r="AR511" t="s">
        <v>58</v>
      </c>
      <c r="AS511">
        <v>0</v>
      </c>
      <c r="AT511">
        <v>0</v>
      </c>
      <c r="AW511">
        <v>5</v>
      </c>
      <c r="BB511">
        <v>1</v>
      </c>
      <c r="BC511">
        <v>7</v>
      </c>
      <c r="BD511">
        <v>2</v>
      </c>
      <c r="BE511" s="3">
        <v>44286</v>
      </c>
      <c r="BF511" s="16" t="str">
        <f>VLOOKUP(C511,'Cta Contable'!A:E,5,FALSE)</f>
        <v>A</v>
      </c>
      <c r="BG511" s="16" t="str">
        <f>VLOOKUP(C511,'Cta Contable'!A:D,4,FALSE)</f>
        <v>Consumo</v>
      </c>
      <c r="BH511" t="str">
        <f>VLOOKUP(Q511,Lista!A:B,2,TRUE)</f>
        <v>1- 2.500.000</v>
      </c>
      <c r="BI511" s="16" t="str">
        <f t="shared" si="16"/>
        <v>Al día</v>
      </c>
      <c r="BJ511" t="str">
        <f t="shared" si="15"/>
        <v>-</v>
      </c>
    </row>
    <row r="512" spans="1:62" x14ac:dyDescent="0.25">
      <c r="A512" t="s">
        <v>56</v>
      </c>
      <c r="B512" t="s">
        <v>171</v>
      </c>
      <c r="C512" s="17">
        <v>144205</v>
      </c>
      <c r="D512">
        <v>4</v>
      </c>
      <c r="E512">
        <v>20951</v>
      </c>
      <c r="F512" s="23">
        <v>44159</v>
      </c>
      <c r="G512" s="23">
        <v>44545</v>
      </c>
      <c r="H512">
        <v>0</v>
      </c>
      <c r="I512">
        <v>1</v>
      </c>
      <c r="J512">
        <v>3</v>
      </c>
      <c r="K512">
        <v>30</v>
      </c>
      <c r="L512">
        <v>2</v>
      </c>
      <c r="M512" s="25">
        <v>11.42</v>
      </c>
      <c r="N512" s="25">
        <v>12.037115999999999</v>
      </c>
      <c r="O512" s="27">
        <v>1400000</v>
      </c>
      <c r="P512" s="27">
        <v>124009</v>
      </c>
      <c r="Q512" s="27">
        <v>1063039</v>
      </c>
      <c r="R512" s="27">
        <v>6403</v>
      </c>
      <c r="S512">
        <v>0</v>
      </c>
      <c r="T512">
        <v>0</v>
      </c>
      <c r="V512" s="27">
        <v>0</v>
      </c>
      <c r="W512" s="27">
        <v>0</v>
      </c>
      <c r="X512" s="27">
        <v>0</v>
      </c>
      <c r="AA512" s="23">
        <v>44266</v>
      </c>
      <c r="AB512">
        <v>1</v>
      </c>
      <c r="AC512" t="s">
        <v>57</v>
      </c>
      <c r="AD512">
        <v>1</v>
      </c>
      <c r="AE512">
        <v>30</v>
      </c>
      <c r="AF512" s="27">
        <v>0</v>
      </c>
      <c r="AM512">
        <v>1</v>
      </c>
      <c r="AN512">
        <v>1</v>
      </c>
      <c r="AQ512" s="27">
        <v>577715</v>
      </c>
      <c r="AR512" t="s">
        <v>58</v>
      </c>
      <c r="AS512">
        <v>0</v>
      </c>
      <c r="AT512">
        <v>0</v>
      </c>
      <c r="AW512">
        <v>5</v>
      </c>
      <c r="BB512">
        <v>1</v>
      </c>
      <c r="BC512">
        <v>7</v>
      </c>
      <c r="BD512">
        <v>2</v>
      </c>
      <c r="BE512" s="3">
        <v>44286</v>
      </c>
      <c r="BF512" s="16" t="str">
        <f>VLOOKUP(C512,'Cta Contable'!A:E,5,FALSE)</f>
        <v>A</v>
      </c>
      <c r="BG512" s="16" t="str">
        <f>VLOOKUP(C512,'Cta Contable'!A:D,4,FALSE)</f>
        <v>Consumo</v>
      </c>
      <c r="BH512" t="str">
        <f>VLOOKUP(Q512,Lista!A:B,2,TRUE)</f>
        <v>1- 2.500.000</v>
      </c>
      <c r="BI512" s="16" t="str">
        <f t="shared" si="16"/>
        <v>Al día</v>
      </c>
      <c r="BJ512" t="str">
        <f t="shared" si="15"/>
        <v>-</v>
      </c>
    </row>
    <row r="513" spans="1:62" x14ac:dyDescent="0.25">
      <c r="A513" t="s">
        <v>56</v>
      </c>
      <c r="B513" t="s">
        <v>171</v>
      </c>
      <c r="C513" s="17">
        <v>144205</v>
      </c>
      <c r="D513">
        <v>4</v>
      </c>
      <c r="E513">
        <v>20030</v>
      </c>
      <c r="F513" s="23">
        <v>43900</v>
      </c>
      <c r="G513" s="23">
        <v>44287</v>
      </c>
      <c r="H513">
        <v>0</v>
      </c>
      <c r="I513">
        <v>1</v>
      </c>
      <c r="J513">
        <v>11</v>
      </c>
      <c r="K513">
        <v>30</v>
      </c>
      <c r="L513">
        <v>2</v>
      </c>
      <c r="M513" s="25">
        <v>11.32</v>
      </c>
      <c r="N513" s="25">
        <v>11.926185</v>
      </c>
      <c r="O513" s="27">
        <v>600000</v>
      </c>
      <c r="P513" s="27">
        <v>53119</v>
      </c>
      <c r="Q513" s="27">
        <v>52617</v>
      </c>
      <c r="R513" s="27">
        <v>489</v>
      </c>
      <c r="S513">
        <v>0</v>
      </c>
      <c r="T513">
        <v>0</v>
      </c>
      <c r="V513" s="27">
        <v>0</v>
      </c>
      <c r="W513" s="27">
        <v>0</v>
      </c>
      <c r="X513" s="27">
        <v>0</v>
      </c>
      <c r="AA513" s="23">
        <v>44270</v>
      </c>
      <c r="AB513">
        <v>1</v>
      </c>
      <c r="AC513" t="s">
        <v>57</v>
      </c>
      <c r="AD513">
        <v>1</v>
      </c>
      <c r="AE513">
        <v>30</v>
      </c>
      <c r="AF513" s="27">
        <v>0</v>
      </c>
      <c r="AM513">
        <v>1</v>
      </c>
      <c r="AN513">
        <v>1</v>
      </c>
      <c r="AQ513" s="27">
        <v>1931000</v>
      </c>
      <c r="AR513" t="s">
        <v>58</v>
      </c>
      <c r="AS513">
        <v>0</v>
      </c>
      <c r="AT513">
        <v>0</v>
      </c>
      <c r="AW513">
        <v>5</v>
      </c>
      <c r="BB513">
        <v>1</v>
      </c>
      <c r="BC513">
        <v>7</v>
      </c>
      <c r="BD513">
        <v>2</v>
      </c>
      <c r="BE513" s="3">
        <v>44286</v>
      </c>
      <c r="BF513" s="16" t="str">
        <f>VLOOKUP(C513,'Cta Contable'!A:E,5,FALSE)</f>
        <v>A</v>
      </c>
      <c r="BG513" s="16" t="str">
        <f>VLOOKUP(C513,'Cta Contable'!A:D,4,FALSE)</f>
        <v>Consumo</v>
      </c>
      <c r="BH513" t="str">
        <f>VLOOKUP(Q513,Lista!A:B,2,TRUE)</f>
        <v>1- 2.500.000</v>
      </c>
      <c r="BI513" s="16" t="str">
        <f t="shared" si="16"/>
        <v>Al día</v>
      </c>
      <c r="BJ513" t="str">
        <f t="shared" si="15"/>
        <v>-</v>
      </c>
    </row>
    <row r="514" spans="1:62" x14ac:dyDescent="0.25">
      <c r="A514" t="s">
        <v>56</v>
      </c>
      <c r="B514" t="s">
        <v>171</v>
      </c>
      <c r="C514" s="17">
        <v>144205</v>
      </c>
      <c r="D514">
        <v>3</v>
      </c>
      <c r="E514">
        <v>20663</v>
      </c>
      <c r="F514" s="23">
        <v>44104</v>
      </c>
      <c r="G514" s="23">
        <v>44484</v>
      </c>
      <c r="H514">
        <v>0</v>
      </c>
      <c r="I514">
        <v>1</v>
      </c>
      <c r="J514">
        <v>6</v>
      </c>
      <c r="K514">
        <v>30</v>
      </c>
      <c r="L514">
        <v>2</v>
      </c>
      <c r="M514" s="25">
        <v>11.42</v>
      </c>
      <c r="N514" s="25">
        <v>12.037115999999999</v>
      </c>
      <c r="O514" s="27">
        <v>1000000</v>
      </c>
      <c r="P514" s="27">
        <v>88578</v>
      </c>
      <c r="Q514" s="27">
        <v>500259</v>
      </c>
      <c r="R514" s="27">
        <v>4611</v>
      </c>
      <c r="S514">
        <v>0</v>
      </c>
      <c r="T514">
        <v>0</v>
      </c>
      <c r="V514" s="27">
        <v>0</v>
      </c>
      <c r="W514" s="27">
        <v>0</v>
      </c>
      <c r="X514" s="27">
        <v>0</v>
      </c>
      <c r="AA514" s="23">
        <v>44256</v>
      </c>
      <c r="AB514">
        <v>1</v>
      </c>
      <c r="AC514" t="s">
        <v>57</v>
      </c>
      <c r="AD514">
        <v>1</v>
      </c>
      <c r="AE514">
        <v>30</v>
      </c>
      <c r="AF514" s="27">
        <v>0</v>
      </c>
      <c r="AM514">
        <v>1</v>
      </c>
      <c r="AN514">
        <v>1</v>
      </c>
      <c r="AO514" s="40">
        <v>44104</v>
      </c>
      <c r="AP514" s="40" t="s">
        <v>59</v>
      </c>
      <c r="AQ514" s="27">
        <v>2140000</v>
      </c>
      <c r="AR514" t="s">
        <v>58</v>
      </c>
      <c r="AS514">
        <v>1</v>
      </c>
      <c r="AT514">
        <v>0</v>
      </c>
      <c r="AW514">
        <v>5</v>
      </c>
      <c r="BB514">
        <v>1</v>
      </c>
      <c r="BC514">
        <v>7</v>
      </c>
      <c r="BD514">
        <v>2</v>
      </c>
      <c r="BE514" s="3">
        <v>44286</v>
      </c>
      <c r="BF514" s="16" t="str">
        <f>VLOOKUP(C514,'Cta Contable'!A:E,5,FALSE)</f>
        <v>A</v>
      </c>
      <c r="BG514" s="16" t="str">
        <f>VLOOKUP(C514,'Cta Contable'!A:D,4,FALSE)</f>
        <v>Consumo</v>
      </c>
      <c r="BH514" t="str">
        <f>VLOOKUP(Q514,Lista!A:B,2,TRUE)</f>
        <v>1- 2.500.000</v>
      </c>
      <c r="BI514" s="16" t="str">
        <f t="shared" si="16"/>
        <v>Al día</v>
      </c>
      <c r="BJ514" t="str">
        <f t="shared" si="15"/>
        <v>-</v>
      </c>
    </row>
    <row r="515" spans="1:62" x14ac:dyDescent="0.25">
      <c r="A515" t="s">
        <v>56</v>
      </c>
      <c r="B515" t="s">
        <v>171</v>
      </c>
      <c r="C515" s="17">
        <v>144205</v>
      </c>
      <c r="D515">
        <v>4</v>
      </c>
      <c r="E515">
        <v>20421</v>
      </c>
      <c r="F515" s="23">
        <v>44043</v>
      </c>
      <c r="G515" s="23">
        <v>44413</v>
      </c>
      <c r="H515">
        <v>25</v>
      </c>
      <c r="I515">
        <v>1</v>
      </c>
      <c r="J515">
        <v>6</v>
      </c>
      <c r="K515">
        <v>30</v>
      </c>
      <c r="L515">
        <v>2</v>
      </c>
      <c r="M515" s="25">
        <v>11.42</v>
      </c>
      <c r="N515" s="25">
        <v>12.037115999999999</v>
      </c>
      <c r="O515" s="27">
        <v>1800000</v>
      </c>
      <c r="P515" s="27">
        <v>159440</v>
      </c>
      <c r="Q515" s="27">
        <v>925565</v>
      </c>
      <c r="R515" s="27">
        <v>14772</v>
      </c>
      <c r="S515">
        <v>0</v>
      </c>
      <c r="T515">
        <v>0</v>
      </c>
      <c r="V515" s="27">
        <v>0</v>
      </c>
      <c r="W515" s="27">
        <v>0</v>
      </c>
      <c r="X515" s="27">
        <v>0</v>
      </c>
      <c r="AA515" s="23">
        <v>44285</v>
      </c>
      <c r="AB515">
        <v>1</v>
      </c>
      <c r="AC515" t="s">
        <v>57</v>
      </c>
      <c r="AD515">
        <v>1</v>
      </c>
      <c r="AE515">
        <v>30</v>
      </c>
      <c r="AF515" s="27">
        <v>150629</v>
      </c>
      <c r="AM515">
        <v>1</v>
      </c>
      <c r="AN515">
        <v>1</v>
      </c>
      <c r="AQ515" s="27">
        <v>2072000</v>
      </c>
      <c r="AR515" t="s">
        <v>58</v>
      </c>
      <c r="AS515">
        <v>0</v>
      </c>
      <c r="AT515">
        <v>0</v>
      </c>
      <c r="AW515">
        <v>5</v>
      </c>
      <c r="BB515">
        <v>1</v>
      </c>
      <c r="BC515">
        <v>7</v>
      </c>
      <c r="BD515">
        <v>2</v>
      </c>
      <c r="BE515" s="3">
        <v>44286</v>
      </c>
      <c r="BF515" s="16" t="str">
        <f>VLOOKUP(C515,'Cta Contable'!A:E,5,FALSE)</f>
        <v>A</v>
      </c>
      <c r="BG515" s="16" t="str">
        <f>VLOOKUP(C515,'Cta Contable'!A:D,4,FALSE)</f>
        <v>Consumo</v>
      </c>
      <c r="BH515" t="str">
        <f>VLOOKUP(Q515,Lista!A:B,2,TRUE)</f>
        <v>1- 2.500.000</v>
      </c>
      <c r="BI515" s="16" t="str">
        <f t="shared" si="16"/>
        <v>Al día</v>
      </c>
      <c r="BJ515" t="str">
        <f t="shared" ref="BJ515:BJ578" si="17">IF(AND(AO515&lt;&gt;"",AP515&lt;&gt;"A"),"Reestructurado","-")</f>
        <v>-</v>
      </c>
    </row>
    <row r="516" spans="1:62" x14ac:dyDescent="0.25">
      <c r="A516" t="s">
        <v>56</v>
      </c>
      <c r="B516" t="s">
        <v>171</v>
      </c>
      <c r="C516" s="17">
        <v>144205</v>
      </c>
      <c r="D516">
        <v>4</v>
      </c>
      <c r="E516">
        <v>19625</v>
      </c>
      <c r="F516" s="23">
        <v>43808</v>
      </c>
      <c r="G516" s="23">
        <v>45086</v>
      </c>
      <c r="H516">
        <v>0</v>
      </c>
      <c r="I516">
        <v>1</v>
      </c>
      <c r="J516">
        <v>15</v>
      </c>
      <c r="K516">
        <v>30</v>
      </c>
      <c r="L516">
        <v>2</v>
      </c>
      <c r="M516" s="25">
        <v>20.95</v>
      </c>
      <c r="N516" s="25">
        <v>23.083431999999998</v>
      </c>
      <c r="O516" s="27">
        <v>9300000</v>
      </c>
      <c r="P516" s="27">
        <v>314287</v>
      </c>
      <c r="Q516" s="27">
        <v>6720420</v>
      </c>
      <c r="R516" s="27">
        <v>72393</v>
      </c>
      <c r="S516">
        <v>0</v>
      </c>
      <c r="T516">
        <v>0</v>
      </c>
      <c r="V516" s="27">
        <v>0</v>
      </c>
      <c r="W516" s="27">
        <v>0</v>
      </c>
      <c r="X516" s="27">
        <v>0</v>
      </c>
      <c r="AA516" s="23">
        <v>44268</v>
      </c>
      <c r="AB516">
        <v>1</v>
      </c>
      <c r="AC516" t="s">
        <v>57</v>
      </c>
      <c r="AD516">
        <v>1</v>
      </c>
      <c r="AE516">
        <v>30</v>
      </c>
      <c r="AF516" s="27">
        <v>0</v>
      </c>
      <c r="AM516">
        <v>1</v>
      </c>
      <c r="AN516">
        <v>1</v>
      </c>
      <c r="AQ516" s="27">
        <v>1290000</v>
      </c>
      <c r="AR516" t="s">
        <v>58</v>
      </c>
      <c r="AS516">
        <v>0</v>
      </c>
      <c r="AT516">
        <v>0</v>
      </c>
      <c r="AW516">
        <v>5</v>
      </c>
      <c r="BB516">
        <v>1</v>
      </c>
      <c r="BC516">
        <v>7</v>
      </c>
      <c r="BD516">
        <v>2</v>
      </c>
      <c r="BE516" s="3">
        <v>44286</v>
      </c>
      <c r="BF516" s="16" t="str">
        <f>VLOOKUP(C516,'Cta Contable'!A:E,5,FALSE)</f>
        <v>A</v>
      </c>
      <c r="BG516" s="16" t="str">
        <f>VLOOKUP(C516,'Cta Contable'!A:D,4,FALSE)</f>
        <v>Consumo</v>
      </c>
      <c r="BH516" t="str">
        <f>VLOOKUP(Q516,Lista!A:B,2,TRUE)</f>
        <v>5.000.001 - 10.000.000</v>
      </c>
      <c r="BI516" s="16" t="str">
        <f t="shared" ref="BI516:BI579" si="18">IF(BF516&lt;&gt;"A","Mora","Al día")</f>
        <v>Al día</v>
      </c>
      <c r="BJ516" t="str">
        <f t="shared" si="17"/>
        <v>-</v>
      </c>
    </row>
    <row r="517" spans="1:62" x14ac:dyDescent="0.25">
      <c r="A517" t="s">
        <v>56</v>
      </c>
      <c r="B517" t="s">
        <v>171</v>
      </c>
      <c r="C517" s="17">
        <v>144205</v>
      </c>
      <c r="D517">
        <v>3</v>
      </c>
      <c r="E517">
        <v>20527</v>
      </c>
      <c r="F517" s="23">
        <v>44074</v>
      </c>
      <c r="G517" s="23">
        <v>44804</v>
      </c>
      <c r="H517">
        <v>0</v>
      </c>
      <c r="I517">
        <v>1</v>
      </c>
      <c r="J517">
        <v>7</v>
      </c>
      <c r="K517">
        <v>30</v>
      </c>
      <c r="L517">
        <v>2</v>
      </c>
      <c r="M517" s="25">
        <v>21.02</v>
      </c>
      <c r="N517" s="25">
        <v>23.168139</v>
      </c>
      <c r="O517" s="27">
        <v>8000000</v>
      </c>
      <c r="P517" s="27">
        <v>411164</v>
      </c>
      <c r="Q517" s="27">
        <v>5998339</v>
      </c>
      <c r="R517" s="27">
        <v>0</v>
      </c>
      <c r="S517">
        <v>0</v>
      </c>
      <c r="T517">
        <v>0</v>
      </c>
      <c r="V517" s="27">
        <v>0</v>
      </c>
      <c r="W517" s="27">
        <v>0</v>
      </c>
      <c r="X517" s="27">
        <v>0</v>
      </c>
      <c r="AA517" s="23">
        <v>44286</v>
      </c>
      <c r="AB517">
        <v>1</v>
      </c>
      <c r="AC517" t="s">
        <v>57</v>
      </c>
      <c r="AD517">
        <v>1</v>
      </c>
      <c r="AE517">
        <v>30</v>
      </c>
      <c r="AF517" s="27">
        <v>0</v>
      </c>
      <c r="AM517">
        <v>1</v>
      </c>
      <c r="AN517">
        <v>1</v>
      </c>
      <c r="AO517" s="40">
        <v>44074</v>
      </c>
      <c r="AP517" s="40" t="s">
        <v>59</v>
      </c>
      <c r="AQ517" s="27">
        <v>1691000</v>
      </c>
      <c r="AR517" t="s">
        <v>58</v>
      </c>
      <c r="AS517">
        <v>1</v>
      </c>
      <c r="AT517">
        <v>0</v>
      </c>
      <c r="AW517">
        <v>5</v>
      </c>
      <c r="BB517">
        <v>1</v>
      </c>
      <c r="BC517">
        <v>7</v>
      </c>
      <c r="BD517">
        <v>2</v>
      </c>
      <c r="BE517" s="3">
        <v>44286</v>
      </c>
      <c r="BF517" s="16" t="str">
        <f>VLOOKUP(C517,'Cta Contable'!A:E,5,FALSE)</f>
        <v>A</v>
      </c>
      <c r="BG517" s="16" t="str">
        <f>VLOOKUP(C517,'Cta Contable'!A:D,4,FALSE)</f>
        <v>Consumo</v>
      </c>
      <c r="BH517" t="str">
        <f>VLOOKUP(Q517,Lista!A:B,2,TRUE)</f>
        <v>5.000.001 - 10.000.000</v>
      </c>
      <c r="BI517" s="16" t="str">
        <f t="shared" si="18"/>
        <v>Al día</v>
      </c>
      <c r="BJ517" t="str">
        <f t="shared" si="17"/>
        <v>-</v>
      </c>
    </row>
    <row r="518" spans="1:62" x14ac:dyDescent="0.25">
      <c r="A518" t="s">
        <v>56</v>
      </c>
      <c r="B518" t="s">
        <v>171</v>
      </c>
      <c r="C518" s="17">
        <v>144205</v>
      </c>
      <c r="D518">
        <v>4</v>
      </c>
      <c r="E518">
        <v>21084</v>
      </c>
      <c r="F518" s="23">
        <v>44188</v>
      </c>
      <c r="G518" s="23">
        <v>45412</v>
      </c>
      <c r="H518">
        <v>0</v>
      </c>
      <c r="I518">
        <v>1</v>
      </c>
      <c r="J518">
        <v>2</v>
      </c>
      <c r="K518">
        <v>30</v>
      </c>
      <c r="L518">
        <v>2</v>
      </c>
      <c r="M518" s="25">
        <v>19.32</v>
      </c>
      <c r="N518" s="25">
        <v>21.126010999999998</v>
      </c>
      <c r="O518" s="27">
        <v>5000000</v>
      </c>
      <c r="P518" s="27">
        <v>170510</v>
      </c>
      <c r="Q518" s="27">
        <v>4818531</v>
      </c>
      <c r="R518" s="27">
        <v>76480</v>
      </c>
      <c r="S518">
        <v>0</v>
      </c>
      <c r="T518">
        <v>0</v>
      </c>
      <c r="V518" s="27">
        <v>0</v>
      </c>
      <c r="W518" s="27">
        <v>0</v>
      </c>
      <c r="X518" s="27">
        <v>0</v>
      </c>
      <c r="AA518" s="23">
        <v>44258</v>
      </c>
      <c r="AB518">
        <v>1</v>
      </c>
      <c r="AC518" t="s">
        <v>57</v>
      </c>
      <c r="AD518">
        <v>1</v>
      </c>
      <c r="AE518">
        <v>30</v>
      </c>
      <c r="AF518" s="27">
        <v>0</v>
      </c>
      <c r="AM518">
        <v>1</v>
      </c>
      <c r="AN518">
        <v>1</v>
      </c>
      <c r="AQ518" s="27">
        <v>1070000</v>
      </c>
      <c r="AR518" t="s">
        <v>58</v>
      </c>
      <c r="AS518">
        <v>0</v>
      </c>
      <c r="AT518">
        <v>0</v>
      </c>
      <c r="AW518">
        <v>5</v>
      </c>
      <c r="BB518">
        <v>1</v>
      </c>
      <c r="BC518">
        <v>7</v>
      </c>
      <c r="BD518">
        <v>2</v>
      </c>
      <c r="BE518" s="3">
        <v>44286</v>
      </c>
      <c r="BF518" s="16" t="str">
        <f>VLOOKUP(C518,'Cta Contable'!A:E,5,FALSE)</f>
        <v>A</v>
      </c>
      <c r="BG518" s="16" t="str">
        <f>VLOOKUP(C518,'Cta Contable'!A:D,4,FALSE)</f>
        <v>Consumo</v>
      </c>
      <c r="BH518" t="str">
        <f>VLOOKUP(Q518,Lista!A:B,2,TRUE)</f>
        <v>2.500.001 - 5.000.000</v>
      </c>
      <c r="BI518" s="16" t="str">
        <f t="shared" si="18"/>
        <v>Al día</v>
      </c>
      <c r="BJ518" t="str">
        <f t="shared" si="17"/>
        <v>-</v>
      </c>
    </row>
    <row r="519" spans="1:62" x14ac:dyDescent="0.25">
      <c r="A519" t="s">
        <v>56</v>
      </c>
      <c r="B519" t="s">
        <v>171</v>
      </c>
      <c r="C519" s="17">
        <v>144205</v>
      </c>
      <c r="D519">
        <v>4</v>
      </c>
      <c r="E519">
        <v>17360</v>
      </c>
      <c r="F519" s="23">
        <v>43335</v>
      </c>
      <c r="G519" s="23">
        <v>44454</v>
      </c>
      <c r="H519">
        <v>0</v>
      </c>
      <c r="I519">
        <v>1</v>
      </c>
      <c r="J519">
        <v>30</v>
      </c>
      <c r="K519">
        <v>30</v>
      </c>
      <c r="L519">
        <v>2</v>
      </c>
      <c r="M519" s="25">
        <v>20.05</v>
      </c>
      <c r="N519" s="25">
        <v>21.999092000000001</v>
      </c>
      <c r="O519" s="27">
        <v>10000000</v>
      </c>
      <c r="P519" s="27">
        <v>371891</v>
      </c>
      <c r="Q519" s="27">
        <v>2095826</v>
      </c>
      <c r="R519" s="27">
        <v>16338</v>
      </c>
      <c r="S519">
        <v>0</v>
      </c>
      <c r="T519">
        <v>0</v>
      </c>
      <c r="V519" s="27">
        <v>0</v>
      </c>
      <c r="W519" s="27">
        <v>0</v>
      </c>
      <c r="X519" s="27">
        <v>0</v>
      </c>
      <c r="AA519" s="23">
        <v>44271</v>
      </c>
      <c r="AB519">
        <v>1</v>
      </c>
      <c r="AC519" t="s">
        <v>57</v>
      </c>
      <c r="AD519">
        <v>1</v>
      </c>
      <c r="AE519">
        <v>30</v>
      </c>
      <c r="AF519" s="27">
        <v>0</v>
      </c>
      <c r="AM519">
        <v>1</v>
      </c>
      <c r="AN519">
        <v>1</v>
      </c>
      <c r="AQ519" s="27">
        <v>2516500</v>
      </c>
      <c r="AR519" t="s">
        <v>58</v>
      </c>
      <c r="AS519">
        <v>0</v>
      </c>
      <c r="AT519">
        <v>0</v>
      </c>
      <c r="AW519">
        <v>5</v>
      </c>
      <c r="BB519">
        <v>1</v>
      </c>
      <c r="BC519">
        <v>7</v>
      </c>
      <c r="BD519">
        <v>2</v>
      </c>
      <c r="BE519" s="3">
        <v>44286</v>
      </c>
      <c r="BF519" s="16" t="str">
        <f>VLOOKUP(C519,'Cta Contable'!A:E,5,FALSE)</f>
        <v>A</v>
      </c>
      <c r="BG519" s="16" t="str">
        <f>VLOOKUP(C519,'Cta Contable'!A:D,4,FALSE)</f>
        <v>Consumo</v>
      </c>
      <c r="BH519" t="str">
        <f>VLOOKUP(Q519,Lista!A:B,2,TRUE)</f>
        <v>1- 2.500.000</v>
      </c>
      <c r="BI519" s="16" t="str">
        <f t="shared" si="18"/>
        <v>Al día</v>
      </c>
      <c r="BJ519" t="str">
        <f t="shared" si="17"/>
        <v>-</v>
      </c>
    </row>
    <row r="520" spans="1:62" x14ac:dyDescent="0.25">
      <c r="A520" t="s">
        <v>56</v>
      </c>
      <c r="B520" t="s">
        <v>171</v>
      </c>
      <c r="C520" s="17">
        <v>144205</v>
      </c>
      <c r="D520">
        <v>4</v>
      </c>
      <c r="E520">
        <v>20196</v>
      </c>
      <c r="F520" s="23">
        <v>43991</v>
      </c>
      <c r="G520" s="23">
        <v>45214</v>
      </c>
      <c r="H520">
        <v>0</v>
      </c>
      <c r="I520">
        <v>1</v>
      </c>
      <c r="J520">
        <v>9</v>
      </c>
      <c r="K520">
        <v>30</v>
      </c>
      <c r="L520">
        <v>2</v>
      </c>
      <c r="M520" s="25">
        <v>19.320074000000002</v>
      </c>
      <c r="N520" s="25">
        <v>21.126100000000001</v>
      </c>
      <c r="O520" s="27">
        <v>5000000</v>
      </c>
      <c r="P520" s="27">
        <v>170511</v>
      </c>
      <c r="Q520" s="27">
        <v>4132640</v>
      </c>
      <c r="R520" s="27">
        <v>33270</v>
      </c>
      <c r="S520">
        <v>0</v>
      </c>
      <c r="T520">
        <v>0</v>
      </c>
      <c r="V520" s="27">
        <v>0</v>
      </c>
      <c r="W520" s="27">
        <v>0</v>
      </c>
      <c r="X520" s="27">
        <v>0</v>
      </c>
      <c r="AA520" s="23">
        <v>44270</v>
      </c>
      <c r="AB520">
        <v>1</v>
      </c>
      <c r="AC520" t="s">
        <v>57</v>
      </c>
      <c r="AD520">
        <v>1</v>
      </c>
      <c r="AE520">
        <v>30</v>
      </c>
      <c r="AF520" s="27">
        <v>0</v>
      </c>
      <c r="AM520">
        <v>1</v>
      </c>
      <c r="AN520">
        <v>1</v>
      </c>
      <c r="AQ520" s="27">
        <v>2709500</v>
      </c>
      <c r="AR520" t="s">
        <v>58</v>
      </c>
      <c r="AS520">
        <v>0</v>
      </c>
      <c r="AT520">
        <v>0</v>
      </c>
      <c r="AW520">
        <v>5</v>
      </c>
      <c r="BB520">
        <v>1</v>
      </c>
      <c r="BC520">
        <v>7</v>
      </c>
      <c r="BD520">
        <v>2</v>
      </c>
      <c r="BE520" s="3">
        <v>44286</v>
      </c>
      <c r="BF520" s="16" t="str">
        <f>VLOOKUP(C520,'Cta Contable'!A:E,5,FALSE)</f>
        <v>A</v>
      </c>
      <c r="BG520" s="16" t="str">
        <f>VLOOKUP(C520,'Cta Contable'!A:D,4,FALSE)</f>
        <v>Consumo</v>
      </c>
      <c r="BH520" t="str">
        <f>VLOOKUP(Q520,Lista!A:B,2,TRUE)</f>
        <v>2.500.001 - 5.000.000</v>
      </c>
      <c r="BI520" s="16" t="str">
        <f t="shared" si="18"/>
        <v>Al día</v>
      </c>
      <c r="BJ520" t="str">
        <f t="shared" si="17"/>
        <v>-</v>
      </c>
    </row>
    <row r="521" spans="1:62" x14ac:dyDescent="0.25">
      <c r="A521" t="s">
        <v>56</v>
      </c>
      <c r="B521" t="s">
        <v>171</v>
      </c>
      <c r="C521" s="17">
        <v>144205</v>
      </c>
      <c r="D521">
        <v>4</v>
      </c>
      <c r="E521">
        <v>20272</v>
      </c>
      <c r="F521" s="23">
        <v>44008</v>
      </c>
      <c r="G521" s="23">
        <v>44747</v>
      </c>
      <c r="H521">
        <v>0</v>
      </c>
      <c r="I521">
        <v>1</v>
      </c>
      <c r="J521">
        <v>9</v>
      </c>
      <c r="K521">
        <v>30</v>
      </c>
      <c r="L521">
        <v>2</v>
      </c>
      <c r="M521" s="25">
        <v>11.42</v>
      </c>
      <c r="N521" s="25">
        <v>12.037115999999999</v>
      </c>
      <c r="O521" s="27">
        <v>2700000</v>
      </c>
      <c r="P521" s="27">
        <v>126368</v>
      </c>
      <c r="Q521" s="27">
        <v>1753600</v>
      </c>
      <c r="R521" s="27">
        <v>0</v>
      </c>
      <c r="S521">
        <v>0</v>
      </c>
      <c r="T521">
        <v>0</v>
      </c>
      <c r="V521" s="27">
        <v>0</v>
      </c>
      <c r="W521" s="27">
        <v>0</v>
      </c>
      <c r="X521" s="27">
        <v>0</v>
      </c>
      <c r="AA521" s="23">
        <v>44285</v>
      </c>
      <c r="AB521">
        <v>1</v>
      </c>
      <c r="AC521" t="s">
        <v>57</v>
      </c>
      <c r="AD521">
        <v>1</v>
      </c>
      <c r="AE521">
        <v>30</v>
      </c>
      <c r="AF521" s="27">
        <v>0</v>
      </c>
      <c r="AM521">
        <v>1</v>
      </c>
      <c r="AN521">
        <v>1</v>
      </c>
      <c r="AQ521" s="27">
        <v>3060510</v>
      </c>
      <c r="AR521" t="s">
        <v>58</v>
      </c>
      <c r="AS521">
        <v>0</v>
      </c>
      <c r="AT521">
        <v>0</v>
      </c>
      <c r="AW521">
        <v>5</v>
      </c>
      <c r="BB521">
        <v>1</v>
      </c>
      <c r="BC521">
        <v>7</v>
      </c>
      <c r="BD521">
        <v>2</v>
      </c>
      <c r="BE521" s="3">
        <v>44286</v>
      </c>
      <c r="BF521" s="16" t="str">
        <f>VLOOKUP(C521,'Cta Contable'!A:E,5,FALSE)</f>
        <v>A</v>
      </c>
      <c r="BG521" s="16" t="str">
        <f>VLOOKUP(C521,'Cta Contable'!A:D,4,FALSE)</f>
        <v>Consumo</v>
      </c>
      <c r="BH521" t="str">
        <f>VLOOKUP(Q521,Lista!A:B,2,TRUE)</f>
        <v>1- 2.500.000</v>
      </c>
      <c r="BI521" s="16" t="str">
        <f t="shared" si="18"/>
        <v>Al día</v>
      </c>
      <c r="BJ521" t="str">
        <f t="shared" si="17"/>
        <v>-</v>
      </c>
    </row>
    <row r="522" spans="1:62" x14ac:dyDescent="0.25">
      <c r="A522" t="s">
        <v>56</v>
      </c>
      <c r="B522" t="s">
        <v>171</v>
      </c>
      <c r="C522" s="17">
        <v>144205</v>
      </c>
      <c r="D522">
        <v>4</v>
      </c>
      <c r="E522">
        <v>21171</v>
      </c>
      <c r="F522" s="23">
        <v>44209</v>
      </c>
      <c r="G522" s="23">
        <v>44834</v>
      </c>
      <c r="H522">
        <v>0</v>
      </c>
      <c r="I522">
        <v>1</v>
      </c>
      <c r="J522">
        <v>2</v>
      </c>
      <c r="K522">
        <v>30</v>
      </c>
      <c r="L522">
        <v>2</v>
      </c>
      <c r="M522" s="25">
        <v>22.619997999999999</v>
      </c>
      <c r="N522" s="25">
        <v>25.118919999999999</v>
      </c>
      <c r="O522" s="27">
        <v>2000000</v>
      </c>
      <c r="P522" s="27">
        <v>120960</v>
      </c>
      <c r="Q522" s="27">
        <v>1830316</v>
      </c>
      <c r="R522" s="27">
        <v>1150</v>
      </c>
      <c r="S522">
        <v>0</v>
      </c>
      <c r="T522">
        <v>0</v>
      </c>
      <c r="V522" s="27">
        <v>0</v>
      </c>
      <c r="W522" s="27">
        <v>0</v>
      </c>
      <c r="X522" s="27">
        <v>0</v>
      </c>
      <c r="AA522" s="23">
        <v>44284</v>
      </c>
      <c r="AB522">
        <v>1</v>
      </c>
      <c r="AC522" t="s">
        <v>57</v>
      </c>
      <c r="AD522">
        <v>1</v>
      </c>
      <c r="AE522">
        <v>30</v>
      </c>
      <c r="AF522" s="27">
        <v>0</v>
      </c>
      <c r="AM522">
        <v>1</v>
      </c>
      <c r="AN522">
        <v>1</v>
      </c>
      <c r="AQ522" s="27">
        <v>228000</v>
      </c>
      <c r="AR522" t="s">
        <v>58</v>
      </c>
      <c r="AS522">
        <v>0</v>
      </c>
      <c r="AT522">
        <v>0</v>
      </c>
      <c r="AW522">
        <v>5</v>
      </c>
      <c r="BB522">
        <v>1</v>
      </c>
      <c r="BC522">
        <v>7</v>
      </c>
      <c r="BD522">
        <v>2</v>
      </c>
      <c r="BE522" s="3">
        <v>44286</v>
      </c>
      <c r="BF522" s="16" t="str">
        <f>VLOOKUP(C522,'Cta Contable'!A:E,5,FALSE)</f>
        <v>A</v>
      </c>
      <c r="BG522" s="16" t="str">
        <f>VLOOKUP(C522,'Cta Contable'!A:D,4,FALSE)</f>
        <v>Consumo</v>
      </c>
      <c r="BH522" t="str">
        <f>VLOOKUP(Q522,Lista!A:B,2,TRUE)</f>
        <v>1- 2.500.000</v>
      </c>
      <c r="BI522" s="16" t="str">
        <f t="shared" si="18"/>
        <v>Al día</v>
      </c>
      <c r="BJ522" t="str">
        <f t="shared" si="17"/>
        <v>-</v>
      </c>
    </row>
    <row r="523" spans="1:62" x14ac:dyDescent="0.25">
      <c r="A523" t="s">
        <v>56</v>
      </c>
      <c r="B523" t="s">
        <v>171</v>
      </c>
      <c r="C523" s="17">
        <v>144205</v>
      </c>
      <c r="D523">
        <v>4</v>
      </c>
      <c r="E523">
        <v>21146</v>
      </c>
      <c r="F523" s="23">
        <v>44195</v>
      </c>
      <c r="G523" s="23">
        <v>44757</v>
      </c>
      <c r="H523">
        <v>0</v>
      </c>
      <c r="I523">
        <v>1</v>
      </c>
      <c r="J523">
        <v>2</v>
      </c>
      <c r="K523">
        <v>30</v>
      </c>
      <c r="L523">
        <v>2</v>
      </c>
      <c r="M523" s="25">
        <v>11.42</v>
      </c>
      <c r="N523" s="25">
        <v>12.037115999999999</v>
      </c>
      <c r="O523" s="27">
        <v>2000000</v>
      </c>
      <c r="P523" s="27">
        <v>121426</v>
      </c>
      <c r="Q523" s="27">
        <v>1794240</v>
      </c>
      <c r="R523" s="27">
        <v>8213</v>
      </c>
      <c r="S523">
        <v>0</v>
      </c>
      <c r="T523">
        <v>0</v>
      </c>
      <c r="V523" s="27">
        <v>0</v>
      </c>
      <c r="W523" s="27">
        <v>0</v>
      </c>
      <c r="X523" s="27">
        <v>0</v>
      </c>
      <c r="AA523" s="23">
        <v>44271</v>
      </c>
      <c r="AB523">
        <v>1</v>
      </c>
      <c r="AC523" t="s">
        <v>57</v>
      </c>
      <c r="AD523">
        <v>1</v>
      </c>
      <c r="AE523">
        <v>30</v>
      </c>
      <c r="AF523" s="27">
        <v>0</v>
      </c>
      <c r="AM523">
        <v>1</v>
      </c>
      <c r="AN523">
        <v>1</v>
      </c>
      <c r="AQ523" s="27">
        <v>2203500</v>
      </c>
      <c r="AR523" t="s">
        <v>58</v>
      </c>
      <c r="AS523">
        <v>0</v>
      </c>
      <c r="AT523">
        <v>0</v>
      </c>
      <c r="AW523">
        <v>5</v>
      </c>
      <c r="BB523">
        <v>1</v>
      </c>
      <c r="BC523">
        <v>7</v>
      </c>
      <c r="BD523">
        <v>2</v>
      </c>
      <c r="BE523" s="3">
        <v>44286</v>
      </c>
      <c r="BF523" s="16" t="str">
        <f>VLOOKUP(C523,'Cta Contable'!A:E,5,FALSE)</f>
        <v>A</v>
      </c>
      <c r="BG523" s="16" t="str">
        <f>VLOOKUP(C523,'Cta Contable'!A:D,4,FALSE)</f>
        <v>Consumo</v>
      </c>
      <c r="BH523" t="str">
        <f>VLOOKUP(Q523,Lista!A:B,2,TRUE)</f>
        <v>1- 2.500.000</v>
      </c>
      <c r="BI523" s="16" t="str">
        <f t="shared" si="18"/>
        <v>Al día</v>
      </c>
      <c r="BJ523" t="str">
        <f t="shared" si="17"/>
        <v>-</v>
      </c>
    </row>
    <row r="524" spans="1:62" x14ac:dyDescent="0.25">
      <c r="A524" t="s">
        <v>56</v>
      </c>
      <c r="B524" t="s">
        <v>171</v>
      </c>
      <c r="C524" s="17">
        <v>144205</v>
      </c>
      <c r="D524">
        <v>4</v>
      </c>
      <c r="E524">
        <v>20718</v>
      </c>
      <c r="F524" s="23">
        <v>44119</v>
      </c>
      <c r="G524" s="23">
        <v>45580</v>
      </c>
      <c r="H524">
        <v>0</v>
      </c>
      <c r="I524">
        <v>1</v>
      </c>
      <c r="J524">
        <v>3</v>
      </c>
      <c r="K524">
        <v>30</v>
      </c>
      <c r="L524">
        <v>2</v>
      </c>
      <c r="M524" s="25">
        <v>21.01</v>
      </c>
      <c r="N524" s="25">
        <v>23.156034999999999</v>
      </c>
      <c r="O524" s="27">
        <v>3002703</v>
      </c>
      <c r="P524" s="27">
        <v>92997</v>
      </c>
      <c r="Q524" s="27">
        <v>2879293</v>
      </c>
      <c r="R524" s="27">
        <v>25189</v>
      </c>
      <c r="S524">
        <v>0</v>
      </c>
      <c r="T524">
        <v>0</v>
      </c>
      <c r="V524" s="27">
        <v>0</v>
      </c>
      <c r="W524" s="27">
        <v>0</v>
      </c>
      <c r="X524" s="27">
        <v>0</v>
      </c>
      <c r="AA524" s="23">
        <v>44271</v>
      </c>
      <c r="AB524">
        <v>1</v>
      </c>
      <c r="AC524" t="s">
        <v>57</v>
      </c>
      <c r="AD524">
        <v>1</v>
      </c>
      <c r="AE524">
        <v>30</v>
      </c>
      <c r="AF524" s="27">
        <v>0</v>
      </c>
      <c r="AM524">
        <v>1</v>
      </c>
      <c r="AN524">
        <v>1</v>
      </c>
      <c r="AQ524" s="27">
        <v>1896000</v>
      </c>
      <c r="AR524" t="s">
        <v>58</v>
      </c>
      <c r="AS524">
        <v>0</v>
      </c>
      <c r="AT524">
        <v>0</v>
      </c>
      <c r="AW524">
        <v>5</v>
      </c>
      <c r="BB524">
        <v>1</v>
      </c>
      <c r="BC524">
        <v>7</v>
      </c>
      <c r="BD524">
        <v>1</v>
      </c>
      <c r="BE524" s="3">
        <v>44286</v>
      </c>
      <c r="BF524" s="16" t="str">
        <f>VLOOKUP(C524,'Cta Contable'!A:E,5,FALSE)</f>
        <v>A</v>
      </c>
      <c r="BG524" s="16" t="str">
        <f>VLOOKUP(C524,'Cta Contable'!A:D,4,FALSE)</f>
        <v>Consumo</v>
      </c>
      <c r="BH524" t="str">
        <f>VLOOKUP(Q524,Lista!A:B,2,TRUE)</f>
        <v>2.500.001 - 5.000.000</v>
      </c>
      <c r="BI524" s="16" t="str">
        <f t="shared" si="18"/>
        <v>Al día</v>
      </c>
      <c r="BJ524" t="str">
        <f t="shared" si="17"/>
        <v>-</v>
      </c>
    </row>
    <row r="525" spans="1:62" x14ac:dyDescent="0.25">
      <c r="A525" t="s">
        <v>56</v>
      </c>
      <c r="B525" t="s">
        <v>171</v>
      </c>
      <c r="C525" s="17">
        <v>144205</v>
      </c>
      <c r="D525">
        <v>4</v>
      </c>
      <c r="E525">
        <v>19319</v>
      </c>
      <c r="F525" s="23">
        <v>44013</v>
      </c>
      <c r="G525" s="23">
        <v>44819</v>
      </c>
      <c r="H525">
        <v>15</v>
      </c>
      <c r="I525">
        <v>1</v>
      </c>
      <c r="J525">
        <v>7</v>
      </c>
      <c r="K525">
        <v>30</v>
      </c>
      <c r="L525">
        <v>2</v>
      </c>
      <c r="M525" s="25">
        <v>20.94</v>
      </c>
      <c r="N525" s="25">
        <v>23.071335999999999</v>
      </c>
      <c r="O525" s="27">
        <v>8720141</v>
      </c>
      <c r="P525" s="27">
        <v>420076</v>
      </c>
      <c r="Q525" s="27">
        <v>6743692</v>
      </c>
      <c r="R525" s="27">
        <v>168525</v>
      </c>
      <c r="S525">
        <v>0</v>
      </c>
      <c r="T525">
        <v>0</v>
      </c>
      <c r="V525" s="27">
        <v>0</v>
      </c>
      <c r="W525" s="27">
        <v>0</v>
      </c>
      <c r="X525" s="27">
        <v>0</v>
      </c>
      <c r="AA525" s="23">
        <v>44285</v>
      </c>
      <c r="AB525">
        <v>1</v>
      </c>
      <c r="AC525" t="s">
        <v>57</v>
      </c>
      <c r="AD525">
        <v>1</v>
      </c>
      <c r="AE525">
        <v>30</v>
      </c>
      <c r="AF525" s="27">
        <v>302386</v>
      </c>
      <c r="AM525">
        <v>1</v>
      </c>
      <c r="AN525">
        <v>1</v>
      </c>
      <c r="AQ525" s="27">
        <v>2179795</v>
      </c>
      <c r="AR525" t="s">
        <v>58</v>
      </c>
      <c r="AS525">
        <v>0</v>
      </c>
      <c r="AT525">
        <v>0</v>
      </c>
      <c r="AW525">
        <v>1</v>
      </c>
      <c r="AX525">
        <v>2</v>
      </c>
      <c r="AY525">
        <v>44013</v>
      </c>
      <c r="AZ525" t="s">
        <v>59</v>
      </c>
      <c r="BB525">
        <v>1</v>
      </c>
      <c r="BC525">
        <v>7</v>
      </c>
      <c r="BD525">
        <v>2</v>
      </c>
      <c r="BE525" s="3">
        <v>44286</v>
      </c>
      <c r="BF525" s="16" t="str">
        <f>VLOOKUP(C525,'Cta Contable'!A:E,5,FALSE)</f>
        <v>A</v>
      </c>
      <c r="BG525" s="16" t="str">
        <f>VLOOKUP(C525,'Cta Contable'!A:D,4,FALSE)</f>
        <v>Consumo</v>
      </c>
      <c r="BH525" t="str">
        <f>VLOOKUP(Q525,Lista!A:B,2,TRUE)</f>
        <v>5.000.001 - 10.000.000</v>
      </c>
      <c r="BI525" s="16" t="str">
        <f t="shared" si="18"/>
        <v>Al día</v>
      </c>
      <c r="BJ525" t="str">
        <f t="shared" si="17"/>
        <v>-</v>
      </c>
    </row>
    <row r="526" spans="1:62" x14ac:dyDescent="0.25">
      <c r="A526" t="s">
        <v>56</v>
      </c>
      <c r="B526" t="s">
        <v>171</v>
      </c>
      <c r="C526" s="17">
        <v>144205</v>
      </c>
      <c r="D526">
        <v>4</v>
      </c>
      <c r="E526">
        <v>21430</v>
      </c>
      <c r="F526" s="23">
        <v>44265</v>
      </c>
      <c r="G526" s="23">
        <v>44668</v>
      </c>
      <c r="H526">
        <v>0</v>
      </c>
      <c r="I526">
        <v>1</v>
      </c>
      <c r="J526">
        <v>0</v>
      </c>
      <c r="K526">
        <v>30</v>
      </c>
      <c r="L526">
        <v>2</v>
      </c>
      <c r="M526" s="25">
        <v>11.420004</v>
      </c>
      <c r="N526" s="25">
        <v>12.03712</v>
      </c>
      <c r="O526" s="27">
        <v>1300000</v>
      </c>
      <c r="P526" s="27">
        <v>106788</v>
      </c>
      <c r="Q526" s="27">
        <v>1300000</v>
      </c>
      <c r="R526" s="27">
        <v>5356</v>
      </c>
      <c r="S526">
        <v>0</v>
      </c>
      <c r="T526">
        <v>0</v>
      </c>
      <c r="V526" s="27">
        <v>0</v>
      </c>
      <c r="W526" s="27">
        <v>0</v>
      </c>
      <c r="X526" s="27">
        <v>0</v>
      </c>
      <c r="AA526" s="23">
        <v>44272</v>
      </c>
      <c r="AB526">
        <v>1</v>
      </c>
      <c r="AC526" t="s">
        <v>57</v>
      </c>
      <c r="AD526">
        <v>1</v>
      </c>
      <c r="AE526">
        <v>30</v>
      </c>
      <c r="AF526" s="27">
        <v>0</v>
      </c>
      <c r="AM526">
        <v>1</v>
      </c>
      <c r="AN526">
        <v>1</v>
      </c>
      <c r="AQ526" s="27">
        <v>420205</v>
      </c>
      <c r="AR526" t="s">
        <v>58</v>
      </c>
      <c r="AS526">
        <v>0</v>
      </c>
      <c r="AT526">
        <v>0</v>
      </c>
      <c r="AW526">
        <v>5</v>
      </c>
      <c r="BB526">
        <v>1</v>
      </c>
      <c r="BC526">
        <v>7</v>
      </c>
      <c r="BD526">
        <v>2</v>
      </c>
      <c r="BE526" s="3">
        <v>44286</v>
      </c>
      <c r="BF526" s="16" t="str">
        <f>VLOOKUP(C526,'Cta Contable'!A:E,5,FALSE)</f>
        <v>A</v>
      </c>
      <c r="BG526" s="16" t="str">
        <f>VLOOKUP(C526,'Cta Contable'!A:D,4,FALSE)</f>
        <v>Consumo</v>
      </c>
      <c r="BH526" t="str">
        <f>VLOOKUP(Q526,Lista!A:B,2,TRUE)</f>
        <v>1- 2.500.000</v>
      </c>
      <c r="BI526" s="16" t="str">
        <f t="shared" si="18"/>
        <v>Al día</v>
      </c>
      <c r="BJ526" t="str">
        <f t="shared" si="17"/>
        <v>-</v>
      </c>
    </row>
    <row r="527" spans="1:62" x14ac:dyDescent="0.25">
      <c r="A527" t="s">
        <v>56</v>
      </c>
      <c r="B527" t="s">
        <v>171</v>
      </c>
      <c r="C527" s="17">
        <v>144205</v>
      </c>
      <c r="D527">
        <v>4</v>
      </c>
      <c r="E527">
        <v>20634</v>
      </c>
      <c r="F527" s="23">
        <v>44099</v>
      </c>
      <c r="G527" s="23">
        <v>44625</v>
      </c>
      <c r="H527">
        <v>0</v>
      </c>
      <c r="I527">
        <v>1</v>
      </c>
      <c r="J527">
        <v>5</v>
      </c>
      <c r="K527">
        <v>30</v>
      </c>
      <c r="L527">
        <v>2</v>
      </c>
      <c r="M527" s="25">
        <v>11.42</v>
      </c>
      <c r="N527" s="25">
        <v>12.037115999999999</v>
      </c>
      <c r="O527" s="27">
        <v>800000</v>
      </c>
      <c r="P527" s="27">
        <v>51191</v>
      </c>
      <c r="Q527" s="27">
        <v>574962</v>
      </c>
      <c r="R527" s="27">
        <v>5096</v>
      </c>
      <c r="S527">
        <v>0</v>
      </c>
      <c r="T527">
        <v>0</v>
      </c>
      <c r="V527" s="27">
        <v>0</v>
      </c>
      <c r="W527" s="27">
        <v>0</v>
      </c>
      <c r="X527" s="27">
        <v>0</v>
      </c>
      <c r="AA527" s="23">
        <v>44257</v>
      </c>
      <c r="AB527">
        <v>1</v>
      </c>
      <c r="AC527" t="s">
        <v>57</v>
      </c>
      <c r="AD527">
        <v>1</v>
      </c>
      <c r="AE527">
        <v>30</v>
      </c>
      <c r="AF527" s="27">
        <v>0</v>
      </c>
      <c r="AM527">
        <v>1</v>
      </c>
      <c r="AN527">
        <v>1</v>
      </c>
      <c r="AQ527" s="27">
        <v>1021430</v>
      </c>
      <c r="AR527" t="s">
        <v>58</v>
      </c>
      <c r="AS527">
        <v>0</v>
      </c>
      <c r="AT527">
        <v>0</v>
      </c>
      <c r="AW527">
        <v>5</v>
      </c>
      <c r="BB527">
        <v>1</v>
      </c>
      <c r="BC527">
        <v>7</v>
      </c>
      <c r="BD527">
        <v>2</v>
      </c>
      <c r="BE527" s="3">
        <v>44286</v>
      </c>
      <c r="BF527" s="16" t="str">
        <f>VLOOKUP(C527,'Cta Contable'!A:E,5,FALSE)</f>
        <v>A</v>
      </c>
      <c r="BG527" s="16" t="str">
        <f>VLOOKUP(C527,'Cta Contable'!A:D,4,FALSE)</f>
        <v>Consumo</v>
      </c>
      <c r="BH527" t="str">
        <f>VLOOKUP(Q527,Lista!A:B,2,TRUE)</f>
        <v>1- 2.500.000</v>
      </c>
      <c r="BI527" s="16" t="str">
        <f t="shared" si="18"/>
        <v>Al día</v>
      </c>
      <c r="BJ527" t="str">
        <f t="shared" si="17"/>
        <v>-</v>
      </c>
    </row>
    <row r="528" spans="1:62" x14ac:dyDescent="0.25">
      <c r="A528" t="s">
        <v>56</v>
      </c>
      <c r="B528" t="s">
        <v>171</v>
      </c>
      <c r="C528" s="17">
        <v>144205</v>
      </c>
      <c r="D528">
        <v>4</v>
      </c>
      <c r="E528">
        <v>19868</v>
      </c>
      <c r="F528" s="23">
        <v>44013</v>
      </c>
      <c r="G528" s="23">
        <v>45051</v>
      </c>
      <c r="H528">
        <v>25</v>
      </c>
      <c r="I528">
        <v>1</v>
      </c>
      <c r="J528">
        <v>7</v>
      </c>
      <c r="K528">
        <v>30</v>
      </c>
      <c r="L528">
        <v>2</v>
      </c>
      <c r="M528" s="25">
        <v>23.38</v>
      </c>
      <c r="N528" s="25">
        <v>26.055430999999999</v>
      </c>
      <c r="O528" s="27">
        <v>9594287</v>
      </c>
      <c r="P528" s="27">
        <v>388537</v>
      </c>
      <c r="Q528" s="27">
        <v>7868018</v>
      </c>
      <c r="R528" s="27">
        <v>127747</v>
      </c>
      <c r="S528">
        <v>0</v>
      </c>
      <c r="T528">
        <v>0</v>
      </c>
      <c r="V528" s="27">
        <v>0</v>
      </c>
      <c r="W528" s="27">
        <v>0</v>
      </c>
      <c r="X528" s="27">
        <v>0</v>
      </c>
      <c r="AA528" s="23">
        <v>44263</v>
      </c>
      <c r="AB528">
        <v>1</v>
      </c>
      <c r="AC528" t="s">
        <v>57</v>
      </c>
      <c r="AD528">
        <v>1</v>
      </c>
      <c r="AE528">
        <v>30</v>
      </c>
      <c r="AF528" s="27">
        <v>960</v>
      </c>
      <c r="AM528">
        <v>1</v>
      </c>
      <c r="AN528">
        <v>1</v>
      </c>
      <c r="AQ528" s="27">
        <v>1606000</v>
      </c>
      <c r="AR528" t="s">
        <v>58</v>
      </c>
      <c r="AS528">
        <v>0</v>
      </c>
      <c r="AT528">
        <v>0</v>
      </c>
      <c r="AW528">
        <v>1</v>
      </c>
      <c r="AX528">
        <v>2</v>
      </c>
      <c r="AY528">
        <v>44013</v>
      </c>
      <c r="AZ528" t="s">
        <v>59</v>
      </c>
      <c r="BB528">
        <v>1</v>
      </c>
      <c r="BC528">
        <v>7</v>
      </c>
      <c r="BD528">
        <v>2</v>
      </c>
      <c r="BE528" s="3">
        <v>44286</v>
      </c>
      <c r="BF528" s="16" t="str">
        <f>VLOOKUP(C528,'Cta Contable'!A:E,5,FALSE)</f>
        <v>A</v>
      </c>
      <c r="BG528" s="16" t="str">
        <f>VLOOKUP(C528,'Cta Contable'!A:D,4,FALSE)</f>
        <v>Consumo</v>
      </c>
      <c r="BH528" t="str">
        <f>VLOOKUP(Q528,Lista!A:B,2,TRUE)</f>
        <v>5.000.001 - 10.000.000</v>
      </c>
      <c r="BI528" s="16" t="str">
        <f t="shared" si="18"/>
        <v>Al día</v>
      </c>
      <c r="BJ528" t="str">
        <f t="shared" si="17"/>
        <v>-</v>
      </c>
    </row>
    <row r="529" spans="1:62" x14ac:dyDescent="0.25">
      <c r="A529" t="s">
        <v>56</v>
      </c>
      <c r="B529" t="s">
        <v>171</v>
      </c>
      <c r="C529" s="17">
        <v>144205</v>
      </c>
      <c r="D529">
        <v>4</v>
      </c>
      <c r="E529">
        <v>20988</v>
      </c>
      <c r="F529" s="23">
        <v>44162</v>
      </c>
      <c r="G529" s="23">
        <v>44484</v>
      </c>
      <c r="H529">
        <v>0</v>
      </c>
      <c r="I529">
        <v>1</v>
      </c>
      <c r="J529">
        <v>3</v>
      </c>
      <c r="K529">
        <v>30</v>
      </c>
      <c r="L529">
        <v>2</v>
      </c>
      <c r="M529" s="25">
        <v>11.42</v>
      </c>
      <c r="N529" s="25">
        <v>12.037115999999999</v>
      </c>
      <c r="O529" s="27">
        <v>3500000</v>
      </c>
      <c r="P529" s="27">
        <v>368580</v>
      </c>
      <c r="Q529" s="27">
        <v>2484529</v>
      </c>
      <c r="R529" s="27">
        <v>11820</v>
      </c>
      <c r="S529">
        <v>0</v>
      </c>
      <c r="T529">
        <v>0</v>
      </c>
      <c r="V529" s="27">
        <v>0</v>
      </c>
      <c r="W529" s="27">
        <v>0</v>
      </c>
      <c r="X529" s="27">
        <v>0</v>
      </c>
      <c r="AA529" s="23">
        <v>44270</v>
      </c>
      <c r="AB529">
        <v>1</v>
      </c>
      <c r="AC529" t="s">
        <v>57</v>
      </c>
      <c r="AD529">
        <v>1</v>
      </c>
      <c r="AE529">
        <v>30</v>
      </c>
      <c r="AF529" s="27">
        <v>0</v>
      </c>
      <c r="AM529">
        <v>1</v>
      </c>
      <c r="AN529">
        <v>1</v>
      </c>
      <c r="AQ529" s="27">
        <v>3859180</v>
      </c>
      <c r="AR529" t="s">
        <v>58</v>
      </c>
      <c r="AS529">
        <v>0</v>
      </c>
      <c r="AT529">
        <v>0</v>
      </c>
      <c r="AW529">
        <v>5</v>
      </c>
      <c r="BB529">
        <v>1</v>
      </c>
      <c r="BC529">
        <v>7</v>
      </c>
      <c r="BD529">
        <v>2</v>
      </c>
      <c r="BE529" s="3">
        <v>44286</v>
      </c>
      <c r="BF529" s="16" t="str">
        <f>VLOOKUP(C529,'Cta Contable'!A:E,5,FALSE)</f>
        <v>A</v>
      </c>
      <c r="BG529" s="16" t="str">
        <f>VLOOKUP(C529,'Cta Contable'!A:D,4,FALSE)</f>
        <v>Consumo</v>
      </c>
      <c r="BH529" t="str">
        <f>VLOOKUP(Q529,Lista!A:B,2,TRUE)</f>
        <v>1- 2.500.000</v>
      </c>
      <c r="BI529" s="16" t="str">
        <f t="shared" si="18"/>
        <v>Al día</v>
      </c>
      <c r="BJ529" t="str">
        <f t="shared" si="17"/>
        <v>-</v>
      </c>
    </row>
    <row r="530" spans="1:62" x14ac:dyDescent="0.25">
      <c r="A530" t="s">
        <v>56</v>
      </c>
      <c r="B530" t="s">
        <v>171</v>
      </c>
      <c r="C530" s="17">
        <v>144205</v>
      </c>
      <c r="D530">
        <v>4</v>
      </c>
      <c r="E530">
        <v>19061</v>
      </c>
      <c r="F530" s="23">
        <v>43686</v>
      </c>
      <c r="G530" s="23">
        <v>44661</v>
      </c>
      <c r="H530">
        <v>0</v>
      </c>
      <c r="I530">
        <v>1</v>
      </c>
      <c r="J530">
        <v>20</v>
      </c>
      <c r="K530">
        <v>30</v>
      </c>
      <c r="L530">
        <v>2</v>
      </c>
      <c r="M530" s="25">
        <v>23.41</v>
      </c>
      <c r="N530" s="25">
        <v>26.09253</v>
      </c>
      <c r="O530" s="27">
        <v>6000000</v>
      </c>
      <c r="P530" s="27">
        <v>253841</v>
      </c>
      <c r="Q530" s="27">
        <v>2670375</v>
      </c>
      <c r="R530" s="27">
        <v>0</v>
      </c>
      <c r="S530">
        <v>0</v>
      </c>
      <c r="T530">
        <v>0</v>
      </c>
      <c r="V530" s="27">
        <v>0</v>
      </c>
      <c r="W530" s="27">
        <v>0</v>
      </c>
      <c r="X530" s="27">
        <v>0</v>
      </c>
      <c r="AA530" s="23">
        <v>44285</v>
      </c>
      <c r="AB530">
        <v>1</v>
      </c>
      <c r="AC530" t="s">
        <v>57</v>
      </c>
      <c r="AD530">
        <v>1</v>
      </c>
      <c r="AE530">
        <v>30</v>
      </c>
      <c r="AF530" s="27">
        <v>0</v>
      </c>
      <c r="AM530">
        <v>1</v>
      </c>
      <c r="AN530">
        <v>1</v>
      </c>
      <c r="AQ530" s="27">
        <v>1691000</v>
      </c>
      <c r="AR530" t="s">
        <v>58</v>
      </c>
      <c r="AS530">
        <v>0</v>
      </c>
      <c r="AT530">
        <v>0</v>
      </c>
      <c r="AW530">
        <v>5</v>
      </c>
      <c r="BB530">
        <v>1</v>
      </c>
      <c r="BC530">
        <v>7</v>
      </c>
      <c r="BD530">
        <v>2</v>
      </c>
      <c r="BE530" s="3">
        <v>44286</v>
      </c>
      <c r="BF530" s="16" t="str">
        <f>VLOOKUP(C530,'Cta Contable'!A:E,5,FALSE)</f>
        <v>A</v>
      </c>
      <c r="BG530" s="16" t="str">
        <f>VLOOKUP(C530,'Cta Contable'!A:D,4,FALSE)</f>
        <v>Consumo</v>
      </c>
      <c r="BH530" t="str">
        <f>VLOOKUP(Q530,Lista!A:B,2,TRUE)</f>
        <v>2.500.001 - 5.000.000</v>
      </c>
      <c r="BI530" s="16" t="str">
        <f t="shared" si="18"/>
        <v>Al día</v>
      </c>
      <c r="BJ530" t="str">
        <f t="shared" si="17"/>
        <v>-</v>
      </c>
    </row>
    <row r="531" spans="1:62" x14ac:dyDescent="0.25">
      <c r="A531" t="s">
        <v>56</v>
      </c>
      <c r="B531" t="s">
        <v>171</v>
      </c>
      <c r="C531" s="17">
        <v>141205</v>
      </c>
      <c r="D531">
        <v>4</v>
      </c>
      <c r="E531">
        <v>21118</v>
      </c>
      <c r="F531" s="23">
        <v>44193</v>
      </c>
      <c r="G531" s="23">
        <v>46627</v>
      </c>
      <c r="H531">
        <v>2</v>
      </c>
      <c r="I531">
        <v>1</v>
      </c>
      <c r="J531">
        <v>2</v>
      </c>
      <c r="K531">
        <v>30</v>
      </c>
      <c r="L531">
        <v>2</v>
      </c>
      <c r="M531" s="25">
        <v>20.95</v>
      </c>
      <c r="N531" s="25">
        <v>23.083431999999998</v>
      </c>
      <c r="O531" s="27">
        <v>68378413</v>
      </c>
      <c r="P531" s="27">
        <v>1592590</v>
      </c>
      <c r="Q531" s="27">
        <v>67573816</v>
      </c>
      <c r="R531" s="27">
        <v>1178918</v>
      </c>
      <c r="S531">
        <v>0</v>
      </c>
      <c r="T531">
        <v>67000000</v>
      </c>
      <c r="V531" s="27">
        <v>0</v>
      </c>
      <c r="W531" s="27">
        <v>0</v>
      </c>
      <c r="X531" s="27">
        <v>0</v>
      </c>
      <c r="AA531" s="23">
        <v>44259</v>
      </c>
      <c r="AB531">
        <v>2</v>
      </c>
      <c r="AC531" t="s">
        <v>57</v>
      </c>
      <c r="AD531">
        <v>1</v>
      </c>
      <c r="AE531">
        <v>30</v>
      </c>
      <c r="AF531" s="27">
        <v>412852</v>
      </c>
      <c r="AM531">
        <v>1</v>
      </c>
      <c r="AN531">
        <v>1</v>
      </c>
      <c r="AQ531" s="27">
        <v>1116002</v>
      </c>
      <c r="AR531" t="s">
        <v>58</v>
      </c>
      <c r="AS531">
        <v>0</v>
      </c>
      <c r="AT531">
        <v>0</v>
      </c>
      <c r="AW531">
        <v>5</v>
      </c>
      <c r="BB531">
        <v>1</v>
      </c>
      <c r="BC531">
        <v>7</v>
      </c>
      <c r="BD531">
        <v>1</v>
      </c>
      <c r="BE531" s="3">
        <v>44286</v>
      </c>
      <c r="BF531" s="16" t="str">
        <f>VLOOKUP(C531,'Cta Contable'!A:E,5,FALSE)</f>
        <v>A</v>
      </c>
      <c r="BG531" s="16" t="str">
        <f>VLOOKUP(C531,'Cta Contable'!A:D,4,FALSE)</f>
        <v>Consumo</v>
      </c>
      <c r="BH531" t="str">
        <f>VLOOKUP(Q531,Lista!A:B,2,TRUE)</f>
        <v>&gt; 63.000.000</v>
      </c>
      <c r="BI531" s="16" t="str">
        <f t="shared" si="18"/>
        <v>Al día</v>
      </c>
      <c r="BJ531" t="str">
        <f t="shared" si="17"/>
        <v>-</v>
      </c>
    </row>
    <row r="532" spans="1:62" x14ac:dyDescent="0.25">
      <c r="A532" t="s">
        <v>56</v>
      </c>
      <c r="B532" t="s">
        <v>171</v>
      </c>
      <c r="C532" s="17">
        <v>144205</v>
      </c>
      <c r="D532">
        <v>4</v>
      </c>
      <c r="E532">
        <v>550003145</v>
      </c>
      <c r="F532" s="23">
        <v>44193</v>
      </c>
      <c r="G532" s="23">
        <v>45308</v>
      </c>
      <c r="H532">
        <v>0</v>
      </c>
      <c r="I532">
        <v>1</v>
      </c>
      <c r="J532">
        <v>2</v>
      </c>
      <c r="K532">
        <v>30</v>
      </c>
      <c r="L532">
        <v>2</v>
      </c>
      <c r="M532" s="25">
        <v>23.432207999999999</v>
      </c>
      <c r="N532" s="25">
        <v>26.12</v>
      </c>
      <c r="O532" s="27">
        <v>7000000</v>
      </c>
      <c r="P532" s="27">
        <v>272722</v>
      </c>
      <c r="Q532" s="27">
        <v>6660367</v>
      </c>
      <c r="R532" s="27">
        <v>112710</v>
      </c>
      <c r="S532">
        <v>0</v>
      </c>
      <c r="T532">
        <v>0</v>
      </c>
      <c r="V532" s="27">
        <v>0</v>
      </c>
      <c r="W532" s="27">
        <v>0</v>
      </c>
      <c r="X532" s="27">
        <v>0</v>
      </c>
      <c r="AA532" s="23">
        <v>44259</v>
      </c>
      <c r="AB532">
        <v>1</v>
      </c>
      <c r="AC532" t="s">
        <v>57</v>
      </c>
      <c r="AD532">
        <v>1</v>
      </c>
      <c r="AE532">
        <v>30</v>
      </c>
      <c r="AF532" s="27">
        <v>0</v>
      </c>
      <c r="AM532">
        <v>1</v>
      </c>
      <c r="AN532">
        <v>1</v>
      </c>
      <c r="AQ532" s="27">
        <v>109998</v>
      </c>
      <c r="AR532" t="s">
        <v>58</v>
      </c>
      <c r="AS532">
        <v>0</v>
      </c>
      <c r="AT532">
        <v>0</v>
      </c>
      <c r="AW532">
        <v>5</v>
      </c>
      <c r="BB532">
        <v>2</v>
      </c>
      <c r="BC532">
        <v>7</v>
      </c>
      <c r="BD532">
        <v>2</v>
      </c>
      <c r="BE532" s="3">
        <v>44286</v>
      </c>
      <c r="BF532" s="16" t="str">
        <f>VLOOKUP(C532,'Cta Contable'!A:E,5,FALSE)</f>
        <v>A</v>
      </c>
      <c r="BG532" s="16" t="str">
        <f>VLOOKUP(C532,'Cta Contable'!A:D,4,FALSE)</f>
        <v>Consumo</v>
      </c>
      <c r="BH532" t="str">
        <f>VLOOKUP(Q532,Lista!A:B,2,TRUE)</f>
        <v>5.000.001 - 10.000.000</v>
      </c>
      <c r="BI532" s="16" t="str">
        <f t="shared" si="18"/>
        <v>Al día</v>
      </c>
      <c r="BJ532" t="str">
        <f t="shared" si="17"/>
        <v>-</v>
      </c>
    </row>
    <row r="533" spans="1:62" x14ac:dyDescent="0.25">
      <c r="A533" t="s">
        <v>56</v>
      </c>
      <c r="B533" t="s">
        <v>171</v>
      </c>
      <c r="C533" s="17">
        <v>144205</v>
      </c>
      <c r="D533">
        <v>4</v>
      </c>
      <c r="E533">
        <v>20555</v>
      </c>
      <c r="F533" s="23">
        <v>44081</v>
      </c>
      <c r="G533" s="23">
        <v>44446</v>
      </c>
      <c r="H533">
        <v>0</v>
      </c>
      <c r="I533">
        <v>1</v>
      </c>
      <c r="J533">
        <v>7</v>
      </c>
      <c r="K533">
        <v>30</v>
      </c>
      <c r="L533">
        <v>2</v>
      </c>
      <c r="M533" s="25">
        <v>11.42</v>
      </c>
      <c r="N533" s="25">
        <v>12.037115999999999</v>
      </c>
      <c r="O533" s="27">
        <v>1000000</v>
      </c>
      <c r="P533" s="27">
        <v>88578</v>
      </c>
      <c r="Q533" s="27">
        <v>425388</v>
      </c>
      <c r="R533" s="27">
        <v>540</v>
      </c>
      <c r="S533">
        <v>0</v>
      </c>
      <c r="T533">
        <v>0</v>
      </c>
      <c r="V533" s="27">
        <v>0</v>
      </c>
      <c r="W533" s="27">
        <v>0</v>
      </c>
      <c r="X533" s="27">
        <v>0</v>
      </c>
      <c r="AA533" s="23">
        <v>44281</v>
      </c>
      <c r="AB533">
        <v>1</v>
      </c>
      <c r="AC533" t="s">
        <v>57</v>
      </c>
      <c r="AD533">
        <v>1</v>
      </c>
      <c r="AE533">
        <v>30</v>
      </c>
      <c r="AF533" s="27">
        <v>0</v>
      </c>
      <c r="AM533">
        <v>1</v>
      </c>
      <c r="AN533">
        <v>1</v>
      </c>
      <c r="AQ533" s="27">
        <v>2106000</v>
      </c>
      <c r="AR533" t="s">
        <v>58</v>
      </c>
      <c r="AS533">
        <v>0</v>
      </c>
      <c r="AT533">
        <v>0</v>
      </c>
      <c r="AW533">
        <v>5</v>
      </c>
      <c r="BB533">
        <v>1</v>
      </c>
      <c r="BC533">
        <v>7</v>
      </c>
      <c r="BD533">
        <v>2</v>
      </c>
      <c r="BE533" s="3">
        <v>44286</v>
      </c>
      <c r="BF533" s="16" t="str">
        <f>VLOOKUP(C533,'Cta Contable'!A:E,5,FALSE)</f>
        <v>A</v>
      </c>
      <c r="BG533" s="16" t="str">
        <f>VLOOKUP(C533,'Cta Contable'!A:D,4,FALSE)</f>
        <v>Consumo</v>
      </c>
      <c r="BH533" t="str">
        <f>VLOOKUP(Q533,Lista!A:B,2,TRUE)</f>
        <v>1- 2.500.000</v>
      </c>
      <c r="BI533" s="16" t="str">
        <f t="shared" si="18"/>
        <v>Al día</v>
      </c>
      <c r="BJ533" t="str">
        <f t="shared" si="17"/>
        <v>-</v>
      </c>
    </row>
    <row r="534" spans="1:62" x14ac:dyDescent="0.25">
      <c r="A534" t="s">
        <v>56</v>
      </c>
      <c r="B534" t="s">
        <v>171</v>
      </c>
      <c r="C534" s="17">
        <v>144205</v>
      </c>
      <c r="D534">
        <v>4</v>
      </c>
      <c r="E534">
        <v>20747</v>
      </c>
      <c r="F534" s="23">
        <v>44123</v>
      </c>
      <c r="G534" s="23">
        <v>44427</v>
      </c>
      <c r="H534">
        <v>11</v>
      </c>
      <c r="I534">
        <v>1</v>
      </c>
      <c r="J534">
        <v>2</v>
      </c>
      <c r="K534">
        <v>30</v>
      </c>
      <c r="L534">
        <v>2</v>
      </c>
      <c r="M534" s="25">
        <v>17.590001000000001</v>
      </c>
      <c r="N534" s="25">
        <v>19.079751999999999</v>
      </c>
      <c r="O534" s="27">
        <v>6138132</v>
      </c>
      <c r="P534" s="27">
        <v>664379</v>
      </c>
      <c r="Q534" s="27">
        <v>4980904</v>
      </c>
      <c r="R534" s="27">
        <v>97804</v>
      </c>
      <c r="S534">
        <v>0</v>
      </c>
      <c r="T534">
        <v>0</v>
      </c>
      <c r="V534" s="27">
        <v>0</v>
      </c>
      <c r="W534" s="27">
        <v>0</v>
      </c>
      <c r="X534" s="27">
        <v>0</v>
      </c>
      <c r="AA534" s="23">
        <v>44285</v>
      </c>
      <c r="AB534">
        <v>1</v>
      </c>
      <c r="AC534" t="s">
        <v>57</v>
      </c>
      <c r="AD534">
        <v>1</v>
      </c>
      <c r="AE534">
        <v>30</v>
      </c>
      <c r="AF534" s="27">
        <v>1800236</v>
      </c>
      <c r="AM534">
        <v>1</v>
      </c>
      <c r="AN534">
        <v>1</v>
      </c>
      <c r="AQ534" s="27">
        <v>1112000</v>
      </c>
      <c r="AR534" t="s">
        <v>58</v>
      </c>
      <c r="AS534">
        <v>0</v>
      </c>
      <c r="AT534">
        <v>0</v>
      </c>
      <c r="AW534">
        <v>5</v>
      </c>
      <c r="BB534">
        <v>1</v>
      </c>
      <c r="BC534">
        <v>7</v>
      </c>
      <c r="BD534">
        <v>1</v>
      </c>
      <c r="BE534" s="3">
        <v>44286</v>
      </c>
      <c r="BF534" s="16" t="str">
        <f>VLOOKUP(C534,'Cta Contable'!A:E,5,FALSE)</f>
        <v>A</v>
      </c>
      <c r="BG534" s="16" t="str">
        <f>VLOOKUP(C534,'Cta Contable'!A:D,4,FALSE)</f>
        <v>Consumo</v>
      </c>
      <c r="BH534" t="str">
        <f>VLOOKUP(Q534,Lista!A:B,2,TRUE)</f>
        <v>2.500.001 - 5.000.000</v>
      </c>
      <c r="BI534" s="16" t="str">
        <f t="shared" si="18"/>
        <v>Al día</v>
      </c>
      <c r="BJ534" t="str">
        <f t="shared" si="17"/>
        <v>-</v>
      </c>
    </row>
    <row r="535" spans="1:62" x14ac:dyDescent="0.25">
      <c r="A535" t="s">
        <v>56</v>
      </c>
      <c r="B535" t="s">
        <v>171</v>
      </c>
      <c r="C535" s="17">
        <v>144205</v>
      </c>
      <c r="D535">
        <v>4</v>
      </c>
      <c r="E535">
        <v>18350</v>
      </c>
      <c r="F535" s="23">
        <v>44013</v>
      </c>
      <c r="G535" s="23">
        <v>44515</v>
      </c>
      <c r="H535">
        <v>15</v>
      </c>
      <c r="I535">
        <v>1</v>
      </c>
      <c r="J535">
        <v>7</v>
      </c>
      <c r="K535">
        <v>30</v>
      </c>
      <c r="L535">
        <v>2</v>
      </c>
      <c r="M535" s="25">
        <v>23.432207999999999</v>
      </c>
      <c r="N535" s="25">
        <v>26.12</v>
      </c>
      <c r="O535" s="27">
        <v>4820713</v>
      </c>
      <c r="P535" s="27">
        <v>353922</v>
      </c>
      <c r="Q535" s="27">
        <v>2894319</v>
      </c>
      <c r="R535" s="27">
        <v>80434</v>
      </c>
      <c r="S535">
        <v>0</v>
      </c>
      <c r="T535">
        <v>0</v>
      </c>
      <c r="V535" s="27">
        <v>0</v>
      </c>
      <c r="W535" s="27">
        <v>0</v>
      </c>
      <c r="X535" s="27">
        <v>0</v>
      </c>
      <c r="AA535" s="23">
        <v>44286</v>
      </c>
      <c r="AB535">
        <v>1</v>
      </c>
      <c r="AC535" t="s">
        <v>57</v>
      </c>
      <c r="AD535">
        <v>1</v>
      </c>
      <c r="AE535">
        <v>30</v>
      </c>
      <c r="AF535" s="27">
        <v>297195</v>
      </c>
      <c r="AM535">
        <v>1</v>
      </c>
      <c r="AN535">
        <v>1</v>
      </c>
      <c r="AQ535" s="27">
        <v>910000</v>
      </c>
      <c r="AR535" t="s">
        <v>58</v>
      </c>
      <c r="AS535">
        <v>0</v>
      </c>
      <c r="AT535">
        <v>0</v>
      </c>
      <c r="AW535">
        <v>1</v>
      </c>
      <c r="AX535">
        <v>2</v>
      </c>
      <c r="AY535">
        <v>44013</v>
      </c>
      <c r="AZ535" t="s">
        <v>59</v>
      </c>
      <c r="BB535">
        <v>1</v>
      </c>
      <c r="BC535">
        <v>7</v>
      </c>
      <c r="BD535">
        <v>2</v>
      </c>
      <c r="BE535" s="3">
        <v>44286</v>
      </c>
      <c r="BF535" s="16" t="str">
        <f>VLOOKUP(C535,'Cta Contable'!A:E,5,FALSE)</f>
        <v>A</v>
      </c>
      <c r="BG535" s="16" t="str">
        <f>VLOOKUP(C535,'Cta Contable'!A:D,4,FALSE)</f>
        <v>Consumo</v>
      </c>
      <c r="BH535" t="str">
        <f>VLOOKUP(Q535,Lista!A:B,2,TRUE)</f>
        <v>2.500.001 - 5.000.000</v>
      </c>
      <c r="BI535" s="16" t="str">
        <f t="shared" si="18"/>
        <v>Al día</v>
      </c>
      <c r="BJ535" t="str">
        <f t="shared" si="17"/>
        <v>-</v>
      </c>
    </row>
    <row r="536" spans="1:62" x14ac:dyDescent="0.25">
      <c r="A536" t="s">
        <v>56</v>
      </c>
      <c r="B536" t="s">
        <v>171</v>
      </c>
      <c r="C536" s="17">
        <v>144205</v>
      </c>
      <c r="D536">
        <v>4</v>
      </c>
      <c r="E536">
        <v>20947</v>
      </c>
      <c r="F536" s="23">
        <v>44159</v>
      </c>
      <c r="G536" s="23">
        <v>45393</v>
      </c>
      <c r="H536">
        <v>0</v>
      </c>
      <c r="I536">
        <v>1</v>
      </c>
      <c r="J536">
        <v>3</v>
      </c>
      <c r="K536">
        <v>30</v>
      </c>
      <c r="L536">
        <v>2</v>
      </c>
      <c r="M536" s="25">
        <v>19.32</v>
      </c>
      <c r="N536" s="25">
        <v>21.126010999999998</v>
      </c>
      <c r="O536" s="27">
        <v>5000000</v>
      </c>
      <c r="P536" s="27">
        <v>170510</v>
      </c>
      <c r="Q536" s="27">
        <v>4721506</v>
      </c>
      <c r="R536" s="27">
        <v>50680</v>
      </c>
      <c r="S536">
        <v>0</v>
      </c>
      <c r="T536">
        <v>0</v>
      </c>
      <c r="V536" s="27">
        <v>0</v>
      </c>
      <c r="W536" s="27">
        <v>0</v>
      </c>
      <c r="X536" s="27">
        <v>0</v>
      </c>
      <c r="AA536" s="23">
        <v>44265</v>
      </c>
      <c r="AB536">
        <v>1</v>
      </c>
      <c r="AC536" t="s">
        <v>57</v>
      </c>
      <c r="AD536">
        <v>1</v>
      </c>
      <c r="AE536">
        <v>30</v>
      </c>
      <c r="AF536" s="27">
        <v>0</v>
      </c>
      <c r="AM536">
        <v>1</v>
      </c>
      <c r="AN536">
        <v>1</v>
      </c>
      <c r="AQ536" s="27">
        <v>1475000</v>
      </c>
      <c r="AR536" t="s">
        <v>58</v>
      </c>
      <c r="AS536">
        <v>0</v>
      </c>
      <c r="AT536">
        <v>0</v>
      </c>
      <c r="AW536">
        <v>5</v>
      </c>
      <c r="BB536">
        <v>1</v>
      </c>
      <c r="BC536">
        <v>7</v>
      </c>
      <c r="BD536">
        <v>2</v>
      </c>
      <c r="BE536" s="3">
        <v>44286</v>
      </c>
      <c r="BF536" s="16" t="str">
        <f>VLOOKUP(C536,'Cta Contable'!A:E,5,FALSE)</f>
        <v>A</v>
      </c>
      <c r="BG536" s="16" t="str">
        <f>VLOOKUP(C536,'Cta Contable'!A:D,4,FALSE)</f>
        <v>Consumo</v>
      </c>
      <c r="BH536" t="str">
        <f>VLOOKUP(Q536,Lista!A:B,2,TRUE)</f>
        <v>2.500.001 - 5.000.000</v>
      </c>
      <c r="BI536" s="16" t="str">
        <f t="shared" si="18"/>
        <v>Al día</v>
      </c>
      <c r="BJ536" t="str">
        <f t="shared" si="17"/>
        <v>-</v>
      </c>
    </row>
    <row r="537" spans="1:62" x14ac:dyDescent="0.25">
      <c r="A537" t="s">
        <v>56</v>
      </c>
      <c r="B537" t="s">
        <v>171</v>
      </c>
      <c r="C537" s="17">
        <v>144205</v>
      </c>
      <c r="D537">
        <v>4</v>
      </c>
      <c r="E537">
        <v>19330</v>
      </c>
      <c r="F537" s="23">
        <v>43738</v>
      </c>
      <c r="G537" s="23">
        <v>45575</v>
      </c>
      <c r="H537">
        <v>0</v>
      </c>
      <c r="I537">
        <v>1</v>
      </c>
      <c r="J537">
        <v>17</v>
      </c>
      <c r="K537">
        <v>30</v>
      </c>
      <c r="L537">
        <v>2</v>
      </c>
      <c r="M537" s="25">
        <v>20.94</v>
      </c>
      <c r="N537" s="25">
        <v>23.071335999999999</v>
      </c>
      <c r="O537" s="27">
        <v>29900000</v>
      </c>
      <c r="P537" s="27">
        <v>807887</v>
      </c>
      <c r="Q537" s="27">
        <v>24292484</v>
      </c>
      <c r="R537" s="27">
        <v>282600</v>
      </c>
      <c r="S537">
        <v>0</v>
      </c>
      <c r="T537">
        <v>0</v>
      </c>
      <c r="V537" s="27">
        <v>0</v>
      </c>
      <c r="W537" s="27">
        <v>0</v>
      </c>
      <c r="X537" s="27">
        <v>0</v>
      </c>
      <c r="AA537" s="23">
        <v>44265</v>
      </c>
      <c r="AB537">
        <v>1</v>
      </c>
      <c r="AC537" t="s">
        <v>57</v>
      </c>
      <c r="AD537">
        <v>1</v>
      </c>
      <c r="AE537">
        <v>30</v>
      </c>
      <c r="AF537" s="27">
        <v>0</v>
      </c>
      <c r="AM537">
        <v>1</v>
      </c>
      <c r="AN537">
        <v>1</v>
      </c>
      <c r="AQ537" s="27">
        <v>1727595</v>
      </c>
      <c r="AR537" t="s">
        <v>58</v>
      </c>
      <c r="AS537">
        <v>0</v>
      </c>
      <c r="AT537">
        <v>0</v>
      </c>
      <c r="AW537">
        <v>5</v>
      </c>
      <c r="BB537">
        <v>1</v>
      </c>
      <c r="BC537">
        <v>7</v>
      </c>
      <c r="BD537">
        <v>2</v>
      </c>
      <c r="BE537" s="3">
        <v>44286</v>
      </c>
      <c r="BF537" s="16" t="str">
        <f>VLOOKUP(C537,'Cta Contable'!A:E,5,FALSE)</f>
        <v>A</v>
      </c>
      <c r="BG537" s="16" t="str">
        <f>VLOOKUP(C537,'Cta Contable'!A:D,4,FALSE)</f>
        <v>Consumo</v>
      </c>
      <c r="BH537" t="str">
        <f>VLOOKUP(Q537,Lista!A:B,2,TRUE)</f>
        <v>20.000.001 - 63.000.000</v>
      </c>
      <c r="BI537" s="16" t="str">
        <f t="shared" si="18"/>
        <v>Al día</v>
      </c>
      <c r="BJ537" t="str">
        <f t="shared" si="17"/>
        <v>-</v>
      </c>
    </row>
    <row r="538" spans="1:62" x14ac:dyDescent="0.25">
      <c r="A538" t="s">
        <v>56</v>
      </c>
      <c r="B538" t="s">
        <v>171</v>
      </c>
      <c r="C538" s="17">
        <v>144205</v>
      </c>
      <c r="D538">
        <v>4</v>
      </c>
      <c r="E538">
        <v>20798</v>
      </c>
      <c r="F538" s="23">
        <v>44127</v>
      </c>
      <c r="G538" s="23">
        <v>45245</v>
      </c>
      <c r="H538">
        <v>0</v>
      </c>
      <c r="I538">
        <v>1</v>
      </c>
      <c r="J538">
        <v>4</v>
      </c>
      <c r="K538">
        <v>30</v>
      </c>
      <c r="L538">
        <v>2</v>
      </c>
      <c r="M538" s="25">
        <v>19.32</v>
      </c>
      <c r="N538" s="25">
        <v>21.126010999999998</v>
      </c>
      <c r="O538" s="27">
        <v>3000000</v>
      </c>
      <c r="P538" s="27">
        <v>110454</v>
      </c>
      <c r="Q538" s="27">
        <v>2697061</v>
      </c>
      <c r="R538" s="27">
        <v>62222</v>
      </c>
      <c r="S538">
        <v>0</v>
      </c>
      <c r="T538">
        <v>0</v>
      </c>
      <c r="V538" s="27">
        <v>0</v>
      </c>
      <c r="W538" s="27">
        <v>0</v>
      </c>
      <c r="X538" s="27">
        <v>0</v>
      </c>
      <c r="AA538" s="23">
        <v>44244</v>
      </c>
      <c r="AB538">
        <v>1</v>
      </c>
      <c r="AC538" t="s">
        <v>57</v>
      </c>
      <c r="AD538">
        <v>1</v>
      </c>
      <c r="AE538">
        <v>30</v>
      </c>
      <c r="AF538" s="27">
        <v>0</v>
      </c>
      <c r="AM538">
        <v>1</v>
      </c>
      <c r="AN538">
        <v>1</v>
      </c>
      <c r="AQ538" s="27">
        <v>191805</v>
      </c>
      <c r="AR538" t="s">
        <v>58</v>
      </c>
      <c r="AS538">
        <v>0</v>
      </c>
      <c r="AT538">
        <v>0</v>
      </c>
      <c r="AW538">
        <v>5</v>
      </c>
      <c r="BB538">
        <v>1</v>
      </c>
      <c r="BC538">
        <v>7</v>
      </c>
      <c r="BD538">
        <v>2</v>
      </c>
      <c r="BE538" s="3">
        <v>44286</v>
      </c>
      <c r="BF538" s="16" t="str">
        <f>VLOOKUP(C538,'Cta Contable'!A:E,5,FALSE)</f>
        <v>A</v>
      </c>
      <c r="BG538" s="16" t="str">
        <f>VLOOKUP(C538,'Cta Contable'!A:D,4,FALSE)</f>
        <v>Consumo</v>
      </c>
      <c r="BH538" t="str">
        <f>VLOOKUP(Q538,Lista!A:B,2,TRUE)</f>
        <v>2.500.001 - 5.000.000</v>
      </c>
      <c r="BI538" s="16" t="str">
        <f t="shared" si="18"/>
        <v>Al día</v>
      </c>
      <c r="BJ538" t="str">
        <f t="shared" si="17"/>
        <v>-</v>
      </c>
    </row>
    <row r="539" spans="1:62" x14ac:dyDescent="0.25">
      <c r="A539" t="s">
        <v>56</v>
      </c>
      <c r="B539" t="s">
        <v>171</v>
      </c>
      <c r="C539" s="17">
        <v>144205</v>
      </c>
      <c r="D539">
        <v>4</v>
      </c>
      <c r="E539">
        <v>19421</v>
      </c>
      <c r="F539" s="23">
        <v>43763</v>
      </c>
      <c r="G539" s="23">
        <v>44515</v>
      </c>
      <c r="H539">
        <v>15</v>
      </c>
      <c r="I539">
        <v>1</v>
      </c>
      <c r="J539">
        <v>15</v>
      </c>
      <c r="K539">
        <v>30</v>
      </c>
      <c r="L539">
        <v>2</v>
      </c>
      <c r="M539" s="25">
        <v>23.33</v>
      </c>
      <c r="N539" s="25">
        <v>25.993621999999998</v>
      </c>
      <c r="O539" s="27">
        <v>5000000</v>
      </c>
      <c r="P539" s="27">
        <v>256756</v>
      </c>
      <c r="Q539" s="27">
        <v>1903235</v>
      </c>
      <c r="R539" s="27">
        <v>16605</v>
      </c>
      <c r="S539">
        <v>0</v>
      </c>
      <c r="T539">
        <v>0</v>
      </c>
      <c r="V539" s="27">
        <v>0</v>
      </c>
      <c r="W539" s="27">
        <v>0</v>
      </c>
      <c r="X539" s="27">
        <v>0</v>
      </c>
      <c r="AA539" s="23">
        <v>44270</v>
      </c>
      <c r="AB539">
        <v>1</v>
      </c>
      <c r="AC539" t="s">
        <v>57</v>
      </c>
      <c r="AD539">
        <v>1</v>
      </c>
      <c r="AE539">
        <v>30</v>
      </c>
      <c r="AF539" s="27">
        <v>1463</v>
      </c>
      <c r="AM539">
        <v>1</v>
      </c>
      <c r="AN539">
        <v>1</v>
      </c>
      <c r="AQ539" s="27">
        <v>576000</v>
      </c>
      <c r="AR539" t="s">
        <v>58</v>
      </c>
      <c r="AS539">
        <v>0</v>
      </c>
      <c r="AT539">
        <v>0</v>
      </c>
      <c r="AW539">
        <v>5</v>
      </c>
      <c r="BB539">
        <v>1</v>
      </c>
      <c r="BC539">
        <v>7</v>
      </c>
      <c r="BD539">
        <v>2</v>
      </c>
      <c r="BE539" s="3">
        <v>44286</v>
      </c>
      <c r="BF539" s="16" t="str">
        <f>VLOOKUP(C539,'Cta Contable'!A:E,5,FALSE)</f>
        <v>A</v>
      </c>
      <c r="BG539" s="16" t="str">
        <f>VLOOKUP(C539,'Cta Contable'!A:D,4,FALSE)</f>
        <v>Consumo</v>
      </c>
      <c r="BH539" t="str">
        <f>VLOOKUP(Q539,Lista!A:B,2,TRUE)</f>
        <v>1- 2.500.000</v>
      </c>
      <c r="BI539" s="16" t="str">
        <f t="shared" si="18"/>
        <v>Al día</v>
      </c>
      <c r="BJ539" t="str">
        <f t="shared" si="17"/>
        <v>-</v>
      </c>
    </row>
    <row r="540" spans="1:62" x14ac:dyDescent="0.25">
      <c r="A540" t="s">
        <v>56</v>
      </c>
      <c r="B540" t="s">
        <v>171</v>
      </c>
      <c r="C540" s="17">
        <v>144205</v>
      </c>
      <c r="D540">
        <v>4</v>
      </c>
      <c r="E540">
        <v>18031</v>
      </c>
      <c r="F540" s="23">
        <v>44013</v>
      </c>
      <c r="G540" s="23">
        <v>44562</v>
      </c>
      <c r="H540">
        <v>0</v>
      </c>
      <c r="I540">
        <v>1</v>
      </c>
      <c r="J540">
        <v>8</v>
      </c>
      <c r="K540">
        <v>30</v>
      </c>
      <c r="L540">
        <v>2</v>
      </c>
      <c r="M540" s="25">
        <v>20.92</v>
      </c>
      <c r="N540" s="25">
        <v>23.047146000000001</v>
      </c>
      <c r="O540" s="27">
        <v>5156528</v>
      </c>
      <c r="P540" s="27">
        <v>336238</v>
      </c>
      <c r="Q540" s="27">
        <v>3051958</v>
      </c>
      <c r="R540" s="27">
        <v>10644</v>
      </c>
      <c r="S540">
        <v>0</v>
      </c>
      <c r="T540">
        <v>0</v>
      </c>
      <c r="V540" s="27">
        <v>0</v>
      </c>
      <c r="W540" s="27">
        <v>0</v>
      </c>
      <c r="X540" s="27">
        <v>0</v>
      </c>
      <c r="AA540" s="23">
        <v>44279</v>
      </c>
      <c r="AB540">
        <v>1</v>
      </c>
      <c r="AC540" t="s">
        <v>57</v>
      </c>
      <c r="AD540">
        <v>1</v>
      </c>
      <c r="AE540">
        <v>30</v>
      </c>
      <c r="AF540" s="27">
        <v>0</v>
      </c>
      <c r="AM540">
        <v>1</v>
      </c>
      <c r="AN540">
        <v>1</v>
      </c>
      <c r="AQ540" s="27">
        <v>1032000</v>
      </c>
      <c r="AR540" t="s">
        <v>58</v>
      </c>
      <c r="AS540">
        <v>0</v>
      </c>
      <c r="AT540">
        <v>0</v>
      </c>
      <c r="AW540">
        <v>1</v>
      </c>
      <c r="AX540">
        <v>2</v>
      </c>
      <c r="AY540">
        <v>44013</v>
      </c>
      <c r="AZ540" t="s">
        <v>65</v>
      </c>
      <c r="BB540">
        <v>1</v>
      </c>
      <c r="BC540">
        <v>7</v>
      </c>
      <c r="BD540">
        <v>2</v>
      </c>
      <c r="BE540" s="3">
        <v>44286</v>
      </c>
      <c r="BF540" s="16" t="str">
        <f>VLOOKUP(C540,'Cta Contable'!A:E,5,FALSE)</f>
        <v>A</v>
      </c>
      <c r="BG540" s="16" t="str">
        <f>VLOOKUP(C540,'Cta Contable'!A:D,4,FALSE)</f>
        <v>Consumo</v>
      </c>
      <c r="BH540" t="str">
        <f>VLOOKUP(Q540,Lista!A:B,2,TRUE)</f>
        <v>2.500.001 - 5.000.000</v>
      </c>
      <c r="BI540" s="16" t="str">
        <f t="shared" si="18"/>
        <v>Al día</v>
      </c>
      <c r="BJ540" t="str">
        <f t="shared" si="17"/>
        <v>-</v>
      </c>
    </row>
    <row r="541" spans="1:62" x14ac:dyDescent="0.25">
      <c r="A541" t="s">
        <v>56</v>
      </c>
      <c r="B541" t="s">
        <v>171</v>
      </c>
      <c r="C541" s="17">
        <v>144205</v>
      </c>
      <c r="D541">
        <v>4</v>
      </c>
      <c r="E541">
        <v>19385</v>
      </c>
      <c r="F541" s="23">
        <v>44013</v>
      </c>
      <c r="G541" s="23">
        <v>44880</v>
      </c>
      <c r="H541">
        <v>0</v>
      </c>
      <c r="I541">
        <v>1</v>
      </c>
      <c r="J541">
        <v>8</v>
      </c>
      <c r="K541">
        <v>30</v>
      </c>
      <c r="L541">
        <v>2</v>
      </c>
      <c r="M541" s="25">
        <v>20.93</v>
      </c>
      <c r="N541" s="25">
        <v>23.059239999999999</v>
      </c>
      <c r="O541" s="27">
        <v>24178915</v>
      </c>
      <c r="P541" s="27">
        <v>1098851</v>
      </c>
      <c r="Q541" s="27">
        <v>17647272</v>
      </c>
      <c r="R541" s="27">
        <v>153900</v>
      </c>
      <c r="S541">
        <v>0</v>
      </c>
      <c r="T541">
        <v>0</v>
      </c>
      <c r="V541" s="27">
        <v>0</v>
      </c>
      <c r="W541" s="27">
        <v>0</v>
      </c>
      <c r="X541" s="27">
        <v>0</v>
      </c>
      <c r="AA541" s="23">
        <v>44270</v>
      </c>
      <c r="AB541">
        <v>1</v>
      </c>
      <c r="AC541" t="s">
        <v>57</v>
      </c>
      <c r="AD541">
        <v>1</v>
      </c>
      <c r="AE541">
        <v>30</v>
      </c>
      <c r="AF541" s="27">
        <v>0</v>
      </c>
      <c r="AM541">
        <v>1</v>
      </c>
      <c r="AN541">
        <v>1</v>
      </c>
      <c r="AQ541" s="27">
        <v>2847300</v>
      </c>
      <c r="AR541" t="s">
        <v>58</v>
      </c>
      <c r="AS541">
        <v>0</v>
      </c>
      <c r="AT541">
        <v>0</v>
      </c>
      <c r="AW541">
        <v>1</v>
      </c>
      <c r="AX541">
        <v>2</v>
      </c>
      <c r="AY541">
        <v>44013</v>
      </c>
      <c r="AZ541" t="s">
        <v>59</v>
      </c>
      <c r="BB541">
        <v>1</v>
      </c>
      <c r="BC541">
        <v>7</v>
      </c>
      <c r="BD541">
        <v>2</v>
      </c>
      <c r="BE541" s="3">
        <v>44286</v>
      </c>
      <c r="BF541" s="16" t="str">
        <f>VLOOKUP(C541,'Cta Contable'!A:E,5,FALSE)</f>
        <v>A</v>
      </c>
      <c r="BG541" s="16" t="str">
        <f>VLOOKUP(C541,'Cta Contable'!A:D,4,FALSE)</f>
        <v>Consumo</v>
      </c>
      <c r="BH541" t="str">
        <f>VLOOKUP(Q541,Lista!A:B,2,TRUE)</f>
        <v>15.000.001 - 20.000.000</v>
      </c>
      <c r="BI541" s="16" t="str">
        <f t="shared" si="18"/>
        <v>Al día</v>
      </c>
      <c r="BJ541" t="str">
        <f t="shared" si="17"/>
        <v>-</v>
      </c>
    </row>
    <row r="542" spans="1:62" x14ac:dyDescent="0.25">
      <c r="A542" t="s">
        <v>56</v>
      </c>
      <c r="B542" t="s">
        <v>171</v>
      </c>
      <c r="C542" s="17">
        <v>144205</v>
      </c>
      <c r="D542">
        <v>4</v>
      </c>
      <c r="E542">
        <v>18724</v>
      </c>
      <c r="F542" s="23">
        <v>43608</v>
      </c>
      <c r="G542" s="23">
        <v>44484</v>
      </c>
      <c r="H542">
        <v>0</v>
      </c>
      <c r="I542">
        <v>1</v>
      </c>
      <c r="J542">
        <v>23</v>
      </c>
      <c r="K542">
        <v>30</v>
      </c>
      <c r="L542">
        <v>2</v>
      </c>
      <c r="M542" s="25">
        <v>17.37</v>
      </c>
      <c r="N542" s="25">
        <v>18.821816999999999</v>
      </c>
      <c r="O542" s="27">
        <v>6000000</v>
      </c>
      <c r="P542" s="27">
        <v>262162</v>
      </c>
      <c r="Q542" s="27">
        <v>1255401</v>
      </c>
      <c r="R542" s="27">
        <v>3030</v>
      </c>
      <c r="S542">
        <v>0</v>
      </c>
      <c r="T542">
        <v>0</v>
      </c>
      <c r="V542" s="27">
        <v>0</v>
      </c>
      <c r="W542" s="27">
        <v>0</v>
      </c>
      <c r="X542" s="27">
        <v>0</v>
      </c>
      <c r="AA542" s="23">
        <v>44280</v>
      </c>
      <c r="AB542">
        <v>1</v>
      </c>
      <c r="AC542" t="s">
        <v>57</v>
      </c>
      <c r="AD542">
        <v>1</v>
      </c>
      <c r="AE542">
        <v>30</v>
      </c>
      <c r="AF542" s="27">
        <v>0</v>
      </c>
      <c r="AM542">
        <v>1</v>
      </c>
      <c r="AN542">
        <v>1</v>
      </c>
      <c r="AQ542" s="27">
        <v>1055000</v>
      </c>
      <c r="AR542" t="s">
        <v>58</v>
      </c>
      <c r="AS542">
        <v>0</v>
      </c>
      <c r="AT542">
        <v>0</v>
      </c>
      <c r="AW542">
        <v>5</v>
      </c>
      <c r="BB542">
        <v>1</v>
      </c>
      <c r="BC542">
        <v>7</v>
      </c>
      <c r="BD542">
        <v>2</v>
      </c>
      <c r="BE542" s="3">
        <v>44286</v>
      </c>
      <c r="BF542" s="16" t="str">
        <f>VLOOKUP(C542,'Cta Contable'!A:E,5,FALSE)</f>
        <v>A</v>
      </c>
      <c r="BG542" s="16" t="str">
        <f>VLOOKUP(C542,'Cta Contable'!A:D,4,FALSE)</f>
        <v>Consumo</v>
      </c>
      <c r="BH542" t="str">
        <f>VLOOKUP(Q542,Lista!A:B,2,TRUE)</f>
        <v>1- 2.500.000</v>
      </c>
      <c r="BI542" s="16" t="str">
        <f t="shared" si="18"/>
        <v>Al día</v>
      </c>
      <c r="BJ542" t="str">
        <f t="shared" si="17"/>
        <v>-</v>
      </c>
    </row>
    <row r="543" spans="1:62" x14ac:dyDescent="0.25">
      <c r="A543" t="s">
        <v>56</v>
      </c>
      <c r="B543" t="s">
        <v>171</v>
      </c>
      <c r="C543" s="17">
        <v>144205</v>
      </c>
      <c r="D543">
        <v>4</v>
      </c>
      <c r="E543">
        <v>18964</v>
      </c>
      <c r="F543" s="23">
        <v>44013</v>
      </c>
      <c r="G543" s="23">
        <v>44728</v>
      </c>
      <c r="H543">
        <v>0</v>
      </c>
      <c r="I543">
        <v>1</v>
      </c>
      <c r="J543">
        <v>8</v>
      </c>
      <c r="K543">
        <v>30</v>
      </c>
      <c r="L543">
        <v>2</v>
      </c>
      <c r="M543" s="25">
        <v>21.02</v>
      </c>
      <c r="N543" s="25">
        <v>23.168139</v>
      </c>
      <c r="O543" s="27">
        <v>7900568</v>
      </c>
      <c r="P543" s="27">
        <v>420292</v>
      </c>
      <c r="Q543" s="27">
        <v>5479003</v>
      </c>
      <c r="R543" s="27">
        <v>41587</v>
      </c>
      <c r="S543">
        <v>0</v>
      </c>
      <c r="T543">
        <v>0</v>
      </c>
      <c r="V543" s="27">
        <v>0</v>
      </c>
      <c r="W543" s="27">
        <v>0</v>
      </c>
      <c r="X543" s="27">
        <v>0</v>
      </c>
      <c r="AA543" s="23">
        <v>44272</v>
      </c>
      <c r="AB543">
        <v>1</v>
      </c>
      <c r="AC543" t="s">
        <v>57</v>
      </c>
      <c r="AD543">
        <v>1</v>
      </c>
      <c r="AE543">
        <v>30</v>
      </c>
      <c r="AF543" s="27">
        <v>0</v>
      </c>
      <c r="AM543">
        <v>1</v>
      </c>
      <c r="AN543">
        <v>1</v>
      </c>
      <c r="AQ543" s="27">
        <v>2931500</v>
      </c>
      <c r="AR543" t="s">
        <v>58</v>
      </c>
      <c r="AS543">
        <v>0</v>
      </c>
      <c r="AT543">
        <v>0</v>
      </c>
      <c r="AW543">
        <v>1</v>
      </c>
      <c r="AX543">
        <v>2</v>
      </c>
      <c r="AY543">
        <v>44013</v>
      </c>
      <c r="AZ543" t="s">
        <v>59</v>
      </c>
      <c r="BB543">
        <v>1</v>
      </c>
      <c r="BC543">
        <v>7</v>
      </c>
      <c r="BD543">
        <v>2</v>
      </c>
      <c r="BE543" s="3">
        <v>44286</v>
      </c>
      <c r="BF543" s="16" t="str">
        <f>VLOOKUP(C543,'Cta Contable'!A:E,5,FALSE)</f>
        <v>A</v>
      </c>
      <c r="BG543" s="16" t="str">
        <f>VLOOKUP(C543,'Cta Contable'!A:D,4,FALSE)</f>
        <v>Consumo</v>
      </c>
      <c r="BH543" t="str">
        <f>VLOOKUP(Q543,Lista!A:B,2,TRUE)</f>
        <v>5.000.001 - 10.000.000</v>
      </c>
      <c r="BI543" s="16" t="str">
        <f t="shared" si="18"/>
        <v>Al día</v>
      </c>
      <c r="BJ543" t="str">
        <f t="shared" si="17"/>
        <v>-</v>
      </c>
    </row>
    <row r="544" spans="1:62" x14ac:dyDescent="0.25">
      <c r="A544" t="s">
        <v>56</v>
      </c>
      <c r="B544" t="s">
        <v>171</v>
      </c>
      <c r="C544" s="17">
        <v>144205</v>
      </c>
      <c r="D544">
        <v>4</v>
      </c>
      <c r="E544">
        <v>19647</v>
      </c>
      <c r="F544" s="23">
        <v>44013</v>
      </c>
      <c r="G544" s="23">
        <v>44900</v>
      </c>
      <c r="H544">
        <v>0</v>
      </c>
      <c r="I544">
        <v>1</v>
      </c>
      <c r="J544">
        <v>8</v>
      </c>
      <c r="K544">
        <v>30</v>
      </c>
      <c r="L544">
        <v>2</v>
      </c>
      <c r="M544" s="25">
        <v>23.35</v>
      </c>
      <c r="N544" s="25">
        <v>26.018343000000002</v>
      </c>
      <c r="O544" s="27">
        <v>6649162</v>
      </c>
      <c r="P544" s="27">
        <v>302190</v>
      </c>
      <c r="Q544" s="27">
        <v>5168064</v>
      </c>
      <c r="R544" s="27">
        <v>83800</v>
      </c>
      <c r="S544">
        <v>0</v>
      </c>
      <c r="T544">
        <v>0</v>
      </c>
      <c r="V544" s="27">
        <v>0</v>
      </c>
      <c r="W544" s="27">
        <v>0</v>
      </c>
      <c r="X544" s="27">
        <v>0</v>
      </c>
      <c r="AA544" s="23">
        <v>44260</v>
      </c>
      <c r="AB544">
        <v>1</v>
      </c>
      <c r="AC544" t="s">
        <v>57</v>
      </c>
      <c r="AD544">
        <v>1</v>
      </c>
      <c r="AE544">
        <v>30</v>
      </c>
      <c r="AF544" s="27">
        <v>0</v>
      </c>
      <c r="AM544">
        <v>1</v>
      </c>
      <c r="AN544">
        <v>1</v>
      </c>
      <c r="AQ544" s="27">
        <v>920000</v>
      </c>
      <c r="AR544" t="s">
        <v>58</v>
      </c>
      <c r="AS544">
        <v>0</v>
      </c>
      <c r="AT544">
        <v>0</v>
      </c>
      <c r="AW544">
        <v>1</v>
      </c>
      <c r="AX544">
        <v>2</v>
      </c>
      <c r="AY544">
        <v>44013</v>
      </c>
      <c r="AZ544" t="s">
        <v>59</v>
      </c>
      <c r="BB544">
        <v>1</v>
      </c>
      <c r="BC544">
        <v>7</v>
      </c>
      <c r="BD544">
        <v>2</v>
      </c>
      <c r="BE544" s="3">
        <v>44286</v>
      </c>
      <c r="BF544" s="16" t="str">
        <f>VLOOKUP(C544,'Cta Contable'!A:E,5,FALSE)</f>
        <v>A</v>
      </c>
      <c r="BG544" s="16" t="str">
        <f>VLOOKUP(C544,'Cta Contable'!A:D,4,FALSE)</f>
        <v>Consumo</v>
      </c>
      <c r="BH544" t="str">
        <f>VLOOKUP(Q544,Lista!A:B,2,TRUE)</f>
        <v>5.000.001 - 10.000.000</v>
      </c>
      <c r="BI544" s="16" t="str">
        <f t="shared" si="18"/>
        <v>Al día</v>
      </c>
      <c r="BJ544" t="str">
        <f t="shared" si="17"/>
        <v>-</v>
      </c>
    </row>
    <row r="545" spans="1:62" x14ac:dyDescent="0.25">
      <c r="A545" t="s">
        <v>56</v>
      </c>
      <c r="B545" t="s">
        <v>171</v>
      </c>
      <c r="C545" s="17">
        <v>144205</v>
      </c>
      <c r="D545">
        <v>4</v>
      </c>
      <c r="E545">
        <v>18988</v>
      </c>
      <c r="F545" s="23">
        <v>44013</v>
      </c>
      <c r="G545" s="23">
        <v>44958</v>
      </c>
      <c r="H545">
        <v>0</v>
      </c>
      <c r="I545">
        <v>1</v>
      </c>
      <c r="J545">
        <v>9</v>
      </c>
      <c r="K545">
        <v>30</v>
      </c>
      <c r="L545">
        <v>2</v>
      </c>
      <c r="M545" s="25">
        <v>23.42</v>
      </c>
      <c r="N545" s="25">
        <v>26.104899</v>
      </c>
      <c r="O545" s="27">
        <v>5859876</v>
      </c>
      <c r="P545" s="27">
        <v>253726</v>
      </c>
      <c r="Q545" s="27">
        <v>4486124</v>
      </c>
      <c r="R545" s="27">
        <v>11672</v>
      </c>
      <c r="S545">
        <v>0</v>
      </c>
      <c r="T545">
        <v>0</v>
      </c>
      <c r="V545" s="27">
        <v>0</v>
      </c>
      <c r="W545" s="27">
        <v>0</v>
      </c>
      <c r="X545" s="27">
        <v>0</v>
      </c>
      <c r="AA545" s="23">
        <v>44281</v>
      </c>
      <c r="AB545">
        <v>1</v>
      </c>
      <c r="AC545" t="s">
        <v>57</v>
      </c>
      <c r="AD545">
        <v>1</v>
      </c>
      <c r="AE545">
        <v>30</v>
      </c>
      <c r="AF545" s="27">
        <v>0</v>
      </c>
      <c r="AM545">
        <v>1</v>
      </c>
      <c r="AN545">
        <v>1</v>
      </c>
      <c r="AQ545" s="27">
        <v>317000</v>
      </c>
      <c r="AR545" t="s">
        <v>58</v>
      </c>
      <c r="AS545">
        <v>0</v>
      </c>
      <c r="AT545">
        <v>0</v>
      </c>
      <c r="AW545">
        <v>1</v>
      </c>
      <c r="AX545">
        <v>2</v>
      </c>
      <c r="AY545">
        <v>44013</v>
      </c>
      <c r="AZ545" t="s">
        <v>59</v>
      </c>
      <c r="BB545">
        <v>1</v>
      </c>
      <c r="BC545">
        <v>7</v>
      </c>
      <c r="BD545">
        <v>2</v>
      </c>
      <c r="BE545" s="3">
        <v>44286</v>
      </c>
      <c r="BF545" s="16" t="str">
        <f>VLOOKUP(C545,'Cta Contable'!A:E,5,FALSE)</f>
        <v>A</v>
      </c>
      <c r="BG545" s="16" t="str">
        <f>VLOOKUP(C545,'Cta Contable'!A:D,4,FALSE)</f>
        <v>Consumo</v>
      </c>
      <c r="BH545" t="str">
        <f>VLOOKUP(Q545,Lista!A:B,2,TRUE)</f>
        <v>2.500.001 - 5.000.000</v>
      </c>
      <c r="BI545" s="16" t="str">
        <f t="shared" si="18"/>
        <v>Al día</v>
      </c>
      <c r="BJ545" t="str">
        <f t="shared" si="17"/>
        <v>-</v>
      </c>
    </row>
    <row r="546" spans="1:62" x14ac:dyDescent="0.25">
      <c r="A546" t="s">
        <v>56</v>
      </c>
      <c r="B546" t="s">
        <v>171</v>
      </c>
      <c r="C546" s="17">
        <v>144205</v>
      </c>
      <c r="D546">
        <v>4</v>
      </c>
      <c r="E546">
        <v>20492</v>
      </c>
      <c r="F546" s="23">
        <v>44064</v>
      </c>
      <c r="G546" s="23">
        <v>44711</v>
      </c>
      <c r="H546">
        <v>0</v>
      </c>
      <c r="I546">
        <v>1</v>
      </c>
      <c r="J546">
        <v>7</v>
      </c>
      <c r="K546">
        <v>30</v>
      </c>
      <c r="L546">
        <v>2</v>
      </c>
      <c r="M546" s="25">
        <v>23.42</v>
      </c>
      <c r="N546" s="25">
        <v>26.104899</v>
      </c>
      <c r="O546" s="27">
        <v>2000000</v>
      </c>
      <c r="P546" s="27">
        <v>116998</v>
      </c>
      <c r="Q546" s="27">
        <v>1420502</v>
      </c>
      <c r="R546" s="27">
        <v>924</v>
      </c>
      <c r="S546">
        <v>0</v>
      </c>
      <c r="T546">
        <v>0</v>
      </c>
      <c r="V546" s="27">
        <v>0</v>
      </c>
      <c r="W546" s="27">
        <v>0</v>
      </c>
      <c r="X546" s="27">
        <v>0</v>
      </c>
      <c r="AA546" s="23">
        <v>44284</v>
      </c>
      <c r="AB546">
        <v>1</v>
      </c>
      <c r="AC546" t="s">
        <v>57</v>
      </c>
      <c r="AD546">
        <v>1</v>
      </c>
      <c r="AE546">
        <v>30</v>
      </c>
      <c r="AF546" s="27">
        <v>0</v>
      </c>
      <c r="AM546">
        <v>1</v>
      </c>
      <c r="AN546">
        <v>1</v>
      </c>
      <c r="AQ546" s="27">
        <v>554000</v>
      </c>
      <c r="AR546" t="s">
        <v>58</v>
      </c>
      <c r="AS546">
        <v>0</v>
      </c>
      <c r="AT546">
        <v>0</v>
      </c>
      <c r="AW546">
        <v>5</v>
      </c>
      <c r="BB546">
        <v>1</v>
      </c>
      <c r="BC546">
        <v>7</v>
      </c>
      <c r="BD546">
        <v>2</v>
      </c>
      <c r="BE546" s="3">
        <v>44286</v>
      </c>
      <c r="BF546" s="16" t="str">
        <f>VLOOKUP(C546,'Cta Contable'!A:E,5,FALSE)</f>
        <v>A</v>
      </c>
      <c r="BG546" s="16" t="str">
        <f>VLOOKUP(C546,'Cta Contable'!A:D,4,FALSE)</f>
        <v>Consumo</v>
      </c>
      <c r="BH546" t="str">
        <f>VLOOKUP(Q546,Lista!A:B,2,TRUE)</f>
        <v>1- 2.500.000</v>
      </c>
      <c r="BI546" s="16" t="str">
        <f t="shared" si="18"/>
        <v>Al día</v>
      </c>
      <c r="BJ546" t="str">
        <f t="shared" si="17"/>
        <v>-</v>
      </c>
    </row>
    <row r="547" spans="1:62" x14ac:dyDescent="0.25">
      <c r="A547" t="s">
        <v>56</v>
      </c>
      <c r="B547" t="s">
        <v>171</v>
      </c>
      <c r="C547" s="17">
        <v>144205</v>
      </c>
      <c r="D547">
        <v>4</v>
      </c>
      <c r="E547">
        <v>19674</v>
      </c>
      <c r="F547" s="23">
        <v>43822</v>
      </c>
      <c r="G547" s="23">
        <v>44839</v>
      </c>
      <c r="H547">
        <v>25</v>
      </c>
      <c r="I547">
        <v>1</v>
      </c>
      <c r="J547">
        <v>13</v>
      </c>
      <c r="K547">
        <v>30</v>
      </c>
      <c r="L547">
        <v>2</v>
      </c>
      <c r="M547" s="25">
        <v>17.350000000000001</v>
      </c>
      <c r="N547" s="25">
        <v>18.798393999999998</v>
      </c>
      <c r="O547" s="27">
        <v>11000000</v>
      </c>
      <c r="P547" s="27">
        <v>421513</v>
      </c>
      <c r="Q547" s="27">
        <v>6960648</v>
      </c>
      <c r="R547" s="27">
        <v>83865</v>
      </c>
      <c r="S547">
        <v>0</v>
      </c>
      <c r="T547">
        <v>0</v>
      </c>
      <c r="V547" s="27">
        <v>0</v>
      </c>
      <c r="W547" s="27">
        <v>0</v>
      </c>
      <c r="X547" s="27">
        <v>0</v>
      </c>
      <c r="AA547" s="23">
        <v>44270</v>
      </c>
      <c r="AB547">
        <v>1</v>
      </c>
      <c r="AC547" t="s">
        <v>57</v>
      </c>
      <c r="AD547">
        <v>1</v>
      </c>
      <c r="AE547">
        <v>30</v>
      </c>
      <c r="AF547" s="27">
        <v>1374</v>
      </c>
      <c r="AM547">
        <v>1</v>
      </c>
      <c r="AN547">
        <v>1</v>
      </c>
      <c r="AQ547" s="27">
        <v>207000</v>
      </c>
      <c r="AR547" t="s">
        <v>58</v>
      </c>
      <c r="AS547">
        <v>0</v>
      </c>
      <c r="AT547">
        <v>0</v>
      </c>
      <c r="AW547">
        <v>5</v>
      </c>
      <c r="BB547">
        <v>1</v>
      </c>
      <c r="BC547">
        <v>7</v>
      </c>
      <c r="BD547">
        <v>2</v>
      </c>
      <c r="BE547" s="3">
        <v>44286</v>
      </c>
      <c r="BF547" s="16" t="str">
        <f>VLOOKUP(C547,'Cta Contable'!A:E,5,FALSE)</f>
        <v>A</v>
      </c>
      <c r="BG547" s="16" t="str">
        <f>VLOOKUP(C547,'Cta Contable'!A:D,4,FALSE)</f>
        <v>Consumo</v>
      </c>
      <c r="BH547" t="str">
        <f>VLOOKUP(Q547,Lista!A:B,2,TRUE)</f>
        <v>5.000.001 - 10.000.000</v>
      </c>
      <c r="BI547" s="16" t="str">
        <f t="shared" si="18"/>
        <v>Al día</v>
      </c>
      <c r="BJ547" t="str">
        <f t="shared" si="17"/>
        <v>-</v>
      </c>
    </row>
    <row r="548" spans="1:62" x14ac:dyDescent="0.25">
      <c r="A548" t="s">
        <v>56</v>
      </c>
      <c r="B548" t="s">
        <v>171</v>
      </c>
      <c r="C548" s="17">
        <v>144205</v>
      </c>
      <c r="D548">
        <v>4</v>
      </c>
      <c r="E548">
        <v>15603</v>
      </c>
      <c r="F548" s="23">
        <v>42972</v>
      </c>
      <c r="G548" s="23">
        <v>44438</v>
      </c>
      <c r="H548">
        <v>0</v>
      </c>
      <c r="I548">
        <v>1</v>
      </c>
      <c r="J548">
        <v>43</v>
      </c>
      <c r="K548">
        <v>30</v>
      </c>
      <c r="L548">
        <v>2</v>
      </c>
      <c r="M548" s="25">
        <v>17.590001000000001</v>
      </c>
      <c r="N548" s="25">
        <v>19.079751999999999</v>
      </c>
      <c r="O548" s="27">
        <v>29990000</v>
      </c>
      <c r="P548" s="27">
        <v>874544</v>
      </c>
      <c r="Q548" s="27">
        <v>4055263</v>
      </c>
      <c r="R548" s="27">
        <v>5943</v>
      </c>
      <c r="S548">
        <v>0</v>
      </c>
      <c r="T548">
        <v>0</v>
      </c>
      <c r="V548" s="27">
        <v>0</v>
      </c>
      <c r="W548" s="27">
        <v>0</v>
      </c>
      <c r="X548" s="27">
        <v>0</v>
      </c>
      <c r="AA548" s="23">
        <v>44282</v>
      </c>
      <c r="AB548">
        <v>1</v>
      </c>
      <c r="AC548" t="s">
        <v>57</v>
      </c>
      <c r="AD548">
        <v>1</v>
      </c>
      <c r="AE548">
        <v>30</v>
      </c>
      <c r="AF548" s="27">
        <v>0</v>
      </c>
      <c r="AM548">
        <v>1</v>
      </c>
      <c r="AN548">
        <v>1</v>
      </c>
      <c r="AQ548" s="27">
        <v>1642000</v>
      </c>
      <c r="AR548" t="s">
        <v>58</v>
      </c>
      <c r="AS548">
        <v>0</v>
      </c>
      <c r="AT548">
        <v>0</v>
      </c>
      <c r="AW548">
        <v>5</v>
      </c>
      <c r="BB548">
        <v>1</v>
      </c>
      <c r="BC548">
        <v>7</v>
      </c>
      <c r="BD548">
        <v>2</v>
      </c>
      <c r="BE548" s="3">
        <v>44286</v>
      </c>
      <c r="BF548" s="16" t="str">
        <f>VLOOKUP(C548,'Cta Contable'!A:E,5,FALSE)</f>
        <v>A</v>
      </c>
      <c r="BG548" s="16" t="str">
        <f>VLOOKUP(C548,'Cta Contable'!A:D,4,FALSE)</f>
        <v>Consumo</v>
      </c>
      <c r="BH548" t="str">
        <f>VLOOKUP(Q548,Lista!A:B,2,TRUE)</f>
        <v>2.500.001 - 5.000.000</v>
      </c>
      <c r="BI548" s="16" t="str">
        <f t="shared" si="18"/>
        <v>Al día</v>
      </c>
      <c r="BJ548" t="str">
        <f t="shared" si="17"/>
        <v>-</v>
      </c>
    </row>
    <row r="549" spans="1:62" x14ac:dyDescent="0.25">
      <c r="A549" t="s">
        <v>56</v>
      </c>
      <c r="B549" t="s">
        <v>171</v>
      </c>
      <c r="C549" s="17">
        <v>144205</v>
      </c>
      <c r="D549">
        <v>4</v>
      </c>
      <c r="E549">
        <v>18086</v>
      </c>
      <c r="F549" s="23">
        <v>43483</v>
      </c>
      <c r="G549" s="23">
        <v>44301</v>
      </c>
      <c r="H549">
        <v>0</v>
      </c>
      <c r="I549">
        <v>1</v>
      </c>
      <c r="J549">
        <v>25</v>
      </c>
      <c r="K549">
        <v>30</v>
      </c>
      <c r="L549">
        <v>2</v>
      </c>
      <c r="M549" s="25">
        <v>21.05</v>
      </c>
      <c r="N549" s="25">
        <v>23.204457999999999</v>
      </c>
      <c r="O549" s="27">
        <v>6000000</v>
      </c>
      <c r="P549" s="27">
        <v>289365</v>
      </c>
      <c r="Q549" s="27">
        <v>245183</v>
      </c>
      <c r="R549" s="27">
        <v>3003</v>
      </c>
      <c r="S549">
        <v>0</v>
      </c>
      <c r="T549">
        <v>0</v>
      </c>
      <c r="V549" s="27">
        <v>0</v>
      </c>
      <c r="W549" s="27">
        <v>0</v>
      </c>
      <c r="X549" s="27">
        <v>0</v>
      </c>
      <c r="AA549" s="23">
        <v>44264</v>
      </c>
      <c r="AB549">
        <v>1</v>
      </c>
      <c r="AC549" t="s">
        <v>57</v>
      </c>
      <c r="AD549">
        <v>1</v>
      </c>
      <c r="AE549">
        <v>30</v>
      </c>
      <c r="AF549" s="27">
        <v>0</v>
      </c>
      <c r="AM549">
        <v>1</v>
      </c>
      <c r="AN549">
        <v>1</v>
      </c>
      <c r="AQ549" s="27">
        <v>1326000</v>
      </c>
      <c r="AR549" t="s">
        <v>58</v>
      </c>
      <c r="AS549">
        <v>0</v>
      </c>
      <c r="AT549">
        <v>0</v>
      </c>
      <c r="AW549">
        <v>5</v>
      </c>
      <c r="BB549">
        <v>1</v>
      </c>
      <c r="BC549">
        <v>7</v>
      </c>
      <c r="BD549">
        <v>2</v>
      </c>
      <c r="BE549" s="3">
        <v>44286</v>
      </c>
      <c r="BF549" s="16" t="str">
        <f>VLOOKUP(C549,'Cta Contable'!A:E,5,FALSE)</f>
        <v>A</v>
      </c>
      <c r="BG549" s="16" t="str">
        <f>VLOOKUP(C549,'Cta Contable'!A:D,4,FALSE)</f>
        <v>Consumo</v>
      </c>
      <c r="BH549" t="str">
        <f>VLOOKUP(Q549,Lista!A:B,2,TRUE)</f>
        <v>1- 2.500.000</v>
      </c>
      <c r="BI549" s="16" t="str">
        <f t="shared" si="18"/>
        <v>Al día</v>
      </c>
      <c r="BJ549" t="str">
        <f t="shared" si="17"/>
        <v>-</v>
      </c>
    </row>
    <row r="550" spans="1:62" x14ac:dyDescent="0.25">
      <c r="A550" t="s">
        <v>56</v>
      </c>
      <c r="B550" t="s">
        <v>171</v>
      </c>
      <c r="C550" s="17">
        <v>144205</v>
      </c>
      <c r="D550">
        <v>4</v>
      </c>
      <c r="E550">
        <v>18140</v>
      </c>
      <c r="F550" s="23">
        <v>43495</v>
      </c>
      <c r="G550" s="23">
        <v>44972</v>
      </c>
      <c r="H550">
        <v>0</v>
      </c>
      <c r="I550">
        <v>1</v>
      </c>
      <c r="J550">
        <v>33</v>
      </c>
      <c r="K550">
        <v>30</v>
      </c>
      <c r="L550">
        <v>2</v>
      </c>
      <c r="M550" s="25">
        <v>21.05</v>
      </c>
      <c r="N550" s="25">
        <v>23.204457999999999</v>
      </c>
      <c r="O550" s="27">
        <v>19900000</v>
      </c>
      <c r="P550" s="27">
        <v>616753</v>
      </c>
      <c r="Q550" s="27">
        <v>7659576</v>
      </c>
      <c r="R550" s="27">
        <v>62706</v>
      </c>
      <c r="S550">
        <v>0</v>
      </c>
      <c r="T550">
        <v>0</v>
      </c>
      <c r="V550" s="27">
        <v>0</v>
      </c>
      <c r="W550" s="27">
        <v>0</v>
      </c>
      <c r="X550" s="27">
        <v>0</v>
      </c>
      <c r="AA550" s="23">
        <v>44271</v>
      </c>
      <c r="AB550">
        <v>1</v>
      </c>
      <c r="AC550" t="s">
        <v>57</v>
      </c>
      <c r="AD550">
        <v>1</v>
      </c>
      <c r="AE550">
        <v>30</v>
      </c>
      <c r="AF550" s="27">
        <v>0</v>
      </c>
      <c r="AM550">
        <v>1</v>
      </c>
      <c r="AN550">
        <v>1</v>
      </c>
      <c r="AQ550" s="27">
        <v>2760200</v>
      </c>
      <c r="AR550" t="s">
        <v>58</v>
      </c>
      <c r="AS550">
        <v>0</v>
      </c>
      <c r="AT550">
        <v>0</v>
      </c>
      <c r="AW550">
        <v>5</v>
      </c>
      <c r="BB550">
        <v>1</v>
      </c>
      <c r="BC550">
        <v>7</v>
      </c>
      <c r="BD550">
        <v>2</v>
      </c>
      <c r="BE550" s="3">
        <v>44286</v>
      </c>
      <c r="BF550" s="16" t="str">
        <f>VLOOKUP(C550,'Cta Contable'!A:E,5,FALSE)</f>
        <v>A</v>
      </c>
      <c r="BG550" s="16" t="str">
        <f>VLOOKUP(C550,'Cta Contable'!A:D,4,FALSE)</f>
        <v>Consumo</v>
      </c>
      <c r="BH550" t="str">
        <f>VLOOKUP(Q550,Lista!A:B,2,TRUE)</f>
        <v>5.000.001 - 10.000.000</v>
      </c>
      <c r="BI550" s="16" t="str">
        <f t="shared" si="18"/>
        <v>Al día</v>
      </c>
      <c r="BJ550" t="str">
        <f t="shared" si="17"/>
        <v>-</v>
      </c>
    </row>
    <row r="551" spans="1:62" x14ac:dyDescent="0.25">
      <c r="A551" t="s">
        <v>56</v>
      </c>
      <c r="B551" t="s">
        <v>171</v>
      </c>
      <c r="C551" s="17">
        <v>144205</v>
      </c>
      <c r="D551">
        <v>4</v>
      </c>
      <c r="E551">
        <v>16696</v>
      </c>
      <c r="F551" s="23">
        <v>44013</v>
      </c>
      <c r="G551" s="23">
        <v>44870</v>
      </c>
      <c r="H551">
        <v>25</v>
      </c>
      <c r="I551">
        <v>1</v>
      </c>
      <c r="J551">
        <v>7</v>
      </c>
      <c r="K551">
        <v>30</v>
      </c>
      <c r="L551">
        <v>2</v>
      </c>
      <c r="M551" s="25">
        <v>20.38</v>
      </c>
      <c r="N551" s="25">
        <v>22.395662000000002</v>
      </c>
      <c r="O551" s="27">
        <v>19704411</v>
      </c>
      <c r="P551" s="27">
        <v>890113</v>
      </c>
      <c r="Q551" s="27">
        <v>14989870</v>
      </c>
      <c r="R551" s="27">
        <v>212145</v>
      </c>
      <c r="S551">
        <v>0</v>
      </c>
      <c r="T551">
        <v>0</v>
      </c>
      <c r="V551" s="27">
        <v>0</v>
      </c>
      <c r="W551" s="27">
        <v>0</v>
      </c>
      <c r="X551" s="27">
        <v>0</v>
      </c>
      <c r="AA551" s="23">
        <v>44275</v>
      </c>
      <c r="AB551">
        <v>1</v>
      </c>
      <c r="AC551" t="s">
        <v>57</v>
      </c>
      <c r="AD551">
        <v>1</v>
      </c>
      <c r="AE551">
        <v>30</v>
      </c>
      <c r="AF551" s="27">
        <v>2493</v>
      </c>
      <c r="AM551">
        <v>1</v>
      </c>
      <c r="AN551">
        <v>1</v>
      </c>
      <c r="AQ551" s="27">
        <v>2672500</v>
      </c>
      <c r="AR551" t="s">
        <v>58</v>
      </c>
      <c r="AS551">
        <v>0</v>
      </c>
      <c r="AT551">
        <v>0</v>
      </c>
      <c r="AW551">
        <v>1</v>
      </c>
      <c r="AX551">
        <v>2</v>
      </c>
      <c r="AY551">
        <v>44013</v>
      </c>
      <c r="AZ551" t="s">
        <v>59</v>
      </c>
      <c r="BB551">
        <v>1</v>
      </c>
      <c r="BC551">
        <v>7</v>
      </c>
      <c r="BD551">
        <v>2</v>
      </c>
      <c r="BE551" s="3">
        <v>44286</v>
      </c>
      <c r="BF551" s="16" t="str">
        <f>VLOOKUP(C551,'Cta Contable'!A:E,5,FALSE)</f>
        <v>A</v>
      </c>
      <c r="BG551" s="16" t="str">
        <f>VLOOKUP(C551,'Cta Contable'!A:D,4,FALSE)</f>
        <v>Consumo</v>
      </c>
      <c r="BH551" t="str">
        <f>VLOOKUP(Q551,Lista!A:B,2,TRUE)</f>
        <v>10.000.001 - 15.000.000</v>
      </c>
      <c r="BI551" s="16" t="str">
        <f t="shared" si="18"/>
        <v>Al día</v>
      </c>
      <c r="BJ551" t="str">
        <f t="shared" si="17"/>
        <v>-</v>
      </c>
    </row>
    <row r="552" spans="1:62" x14ac:dyDescent="0.25">
      <c r="A552" t="s">
        <v>56</v>
      </c>
      <c r="B552" t="s">
        <v>171</v>
      </c>
      <c r="C552" s="17">
        <v>144205</v>
      </c>
      <c r="D552">
        <v>4</v>
      </c>
      <c r="E552">
        <v>21114</v>
      </c>
      <c r="F552" s="23">
        <v>44189</v>
      </c>
      <c r="G552" s="23">
        <v>44560</v>
      </c>
      <c r="H552">
        <v>0</v>
      </c>
      <c r="I552">
        <v>1</v>
      </c>
      <c r="J552">
        <v>3</v>
      </c>
      <c r="K552">
        <v>30</v>
      </c>
      <c r="L552">
        <v>2</v>
      </c>
      <c r="M552" s="25">
        <v>11.42</v>
      </c>
      <c r="N552" s="25">
        <v>12.037115999999999</v>
      </c>
      <c r="O552" s="27">
        <v>800000</v>
      </c>
      <c r="P552" s="27">
        <v>70862</v>
      </c>
      <c r="Q552" s="27">
        <v>601881</v>
      </c>
      <c r="R552" s="27">
        <v>4584</v>
      </c>
      <c r="S552">
        <v>0</v>
      </c>
      <c r="T552">
        <v>0</v>
      </c>
      <c r="V552" s="27">
        <v>0</v>
      </c>
      <c r="W552" s="27">
        <v>0</v>
      </c>
      <c r="X552" s="27">
        <v>0</v>
      </c>
      <c r="AA552" s="23">
        <v>44261</v>
      </c>
      <c r="AB552">
        <v>1</v>
      </c>
      <c r="AC552" t="s">
        <v>57</v>
      </c>
      <c r="AD552">
        <v>1</v>
      </c>
      <c r="AE552">
        <v>30</v>
      </c>
      <c r="AF552" s="27">
        <v>0</v>
      </c>
      <c r="AM552">
        <v>1</v>
      </c>
      <c r="AN552">
        <v>1</v>
      </c>
      <c r="AQ552" s="27">
        <v>1173000</v>
      </c>
      <c r="AR552" t="s">
        <v>58</v>
      </c>
      <c r="AS552">
        <v>0</v>
      </c>
      <c r="AT552">
        <v>0</v>
      </c>
      <c r="AW552">
        <v>5</v>
      </c>
      <c r="BB552">
        <v>1</v>
      </c>
      <c r="BC552">
        <v>7</v>
      </c>
      <c r="BD552">
        <v>2</v>
      </c>
      <c r="BE552" s="3">
        <v>44286</v>
      </c>
      <c r="BF552" s="16" t="str">
        <f>VLOOKUP(C552,'Cta Contable'!A:E,5,FALSE)</f>
        <v>A</v>
      </c>
      <c r="BG552" s="16" t="str">
        <f>VLOOKUP(C552,'Cta Contable'!A:D,4,FALSE)</f>
        <v>Consumo</v>
      </c>
      <c r="BH552" t="str">
        <f>VLOOKUP(Q552,Lista!A:B,2,TRUE)</f>
        <v>1- 2.500.000</v>
      </c>
      <c r="BI552" s="16" t="str">
        <f t="shared" si="18"/>
        <v>Al día</v>
      </c>
      <c r="BJ552" t="str">
        <f t="shared" si="17"/>
        <v>-</v>
      </c>
    </row>
    <row r="553" spans="1:62" x14ac:dyDescent="0.25">
      <c r="A553" t="s">
        <v>56</v>
      </c>
      <c r="B553" t="s">
        <v>171</v>
      </c>
      <c r="C553" s="17">
        <v>144205</v>
      </c>
      <c r="D553">
        <v>4</v>
      </c>
      <c r="E553">
        <v>19113</v>
      </c>
      <c r="F553" s="23">
        <v>44013</v>
      </c>
      <c r="G553" s="23">
        <v>44326</v>
      </c>
      <c r="H553">
        <v>0</v>
      </c>
      <c r="I553">
        <v>1</v>
      </c>
      <c r="J553">
        <v>8</v>
      </c>
      <c r="K553">
        <v>30</v>
      </c>
      <c r="L553">
        <v>2</v>
      </c>
      <c r="M553" s="25">
        <v>11.41</v>
      </c>
      <c r="N553" s="25">
        <v>12.026018000000001</v>
      </c>
      <c r="O553" s="27">
        <v>987811</v>
      </c>
      <c r="P553" s="27">
        <v>104020</v>
      </c>
      <c r="Q553" s="27">
        <v>187216</v>
      </c>
      <c r="R553" s="27">
        <v>1239</v>
      </c>
      <c r="S553">
        <v>0</v>
      </c>
      <c r="T553">
        <v>0</v>
      </c>
      <c r="V553" s="27">
        <v>0</v>
      </c>
      <c r="W553" s="27">
        <v>0</v>
      </c>
      <c r="X553" s="27">
        <v>0</v>
      </c>
      <c r="AA553" s="23">
        <v>44264</v>
      </c>
      <c r="AB553">
        <v>1</v>
      </c>
      <c r="AC553" t="s">
        <v>57</v>
      </c>
      <c r="AD553">
        <v>1</v>
      </c>
      <c r="AE553">
        <v>30</v>
      </c>
      <c r="AF553" s="27">
        <v>0</v>
      </c>
      <c r="AM553">
        <v>1</v>
      </c>
      <c r="AN553">
        <v>1</v>
      </c>
      <c r="AQ553" s="27">
        <v>2206500</v>
      </c>
      <c r="AR553" t="s">
        <v>58</v>
      </c>
      <c r="AS553">
        <v>0</v>
      </c>
      <c r="AT553">
        <v>0</v>
      </c>
      <c r="AW553">
        <v>1</v>
      </c>
      <c r="AX553">
        <v>2</v>
      </c>
      <c r="AY553">
        <v>44013</v>
      </c>
      <c r="AZ553" t="s">
        <v>59</v>
      </c>
      <c r="BB553">
        <v>1</v>
      </c>
      <c r="BC553">
        <v>7</v>
      </c>
      <c r="BD553">
        <v>2</v>
      </c>
      <c r="BE553" s="3">
        <v>44286</v>
      </c>
      <c r="BF553" s="16" t="str">
        <f>VLOOKUP(C553,'Cta Contable'!A:E,5,FALSE)</f>
        <v>A</v>
      </c>
      <c r="BG553" s="16" t="str">
        <f>VLOOKUP(C553,'Cta Contable'!A:D,4,FALSE)</f>
        <v>Consumo</v>
      </c>
      <c r="BH553" t="str">
        <f>VLOOKUP(Q553,Lista!A:B,2,TRUE)</f>
        <v>1- 2.500.000</v>
      </c>
      <c r="BI553" s="16" t="str">
        <f t="shared" si="18"/>
        <v>Al día</v>
      </c>
      <c r="BJ553" t="str">
        <f t="shared" si="17"/>
        <v>-</v>
      </c>
    </row>
    <row r="554" spans="1:62" x14ac:dyDescent="0.25">
      <c r="A554" t="s">
        <v>56</v>
      </c>
      <c r="B554" t="s">
        <v>171</v>
      </c>
      <c r="C554" s="17">
        <v>144205</v>
      </c>
      <c r="D554">
        <v>4</v>
      </c>
      <c r="E554">
        <v>19015</v>
      </c>
      <c r="F554" s="23">
        <v>44013</v>
      </c>
      <c r="G554" s="23">
        <v>45061</v>
      </c>
      <c r="H554">
        <v>0</v>
      </c>
      <c r="I554">
        <v>1</v>
      </c>
      <c r="J554">
        <v>8</v>
      </c>
      <c r="K554">
        <v>30</v>
      </c>
      <c r="L554">
        <v>2</v>
      </c>
      <c r="M554" s="25">
        <v>21.02</v>
      </c>
      <c r="N554" s="25">
        <v>23.168139</v>
      </c>
      <c r="O554" s="27">
        <v>17810143</v>
      </c>
      <c r="P554" s="27">
        <v>699650</v>
      </c>
      <c r="Q554" s="27">
        <v>14511787</v>
      </c>
      <c r="R554" s="27">
        <v>93769</v>
      </c>
      <c r="S554">
        <v>0</v>
      </c>
      <c r="T554">
        <v>0</v>
      </c>
      <c r="V554" s="27">
        <v>0</v>
      </c>
      <c r="W554" s="27">
        <v>0</v>
      </c>
      <c r="X554" s="27">
        <v>0</v>
      </c>
      <c r="AA554" s="23">
        <v>44279</v>
      </c>
      <c r="AB554">
        <v>1</v>
      </c>
      <c r="AC554" t="s">
        <v>57</v>
      </c>
      <c r="AD554">
        <v>1</v>
      </c>
      <c r="AE554">
        <v>30</v>
      </c>
      <c r="AF554" s="27">
        <v>0</v>
      </c>
      <c r="AM554">
        <v>1</v>
      </c>
      <c r="AN554">
        <v>1</v>
      </c>
      <c r="AQ554" s="27">
        <v>2951377</v>
      </c>
      <c r="AR554" t="s">
        <v>58</v>
      </c>
      <c r="AS554">
        <v>0</v>
      </c>
      <c r="AT554">
        <v>0</v>
      </c>
      <c r="AW554">
        <v>1</v>
      </c>
      <c r="AX554">
        <v>2</v>
      </c>
      <c r="AY554">
        <v>44013</v>
      </c>
      <c r="AZ554" t="s">
        <v>59</v>
      </c>
      <c r="BB554">
        <v>1</v>
      </c>
      <c r="BC554">
        <v>7</v>
      </c>
      <c r="BD554">
        <v>2</v>
      </c>
      <c r="BE554" s="3">
        <v>44286</v>
      </c>
      <c r="BF554" s="16" t="str">
        <f>VLOOKUP(C554,'Cta Contable'!A:E,5,FALSE)</f>
        <v>A</v>
      </c>
      <c r="BG554" s="16" t="str">
        <f>VLOOKUP(C554,'Cta Contable'!A:D,4,FALSE)</f>
        <v>Consumo</v>
      </c>
      <c r="BH554" t="str">
        <f>VLOOKUP(Q554,Lista!A:B,2,TRUE)</f>
        <v>10.000.001 - 15.000.000</v>
      </c>
      <c r="BI554" s="16" t="str">
        <f t="shared" si="18"/>
        <v>Al día</v>
      </c>
      <c r="BJ554" t="str">
        <f t="shared" si="17"/>
        <v>-</v>
      </c>
    </row>
    <row r="555" spans="1:62" x14ac:dyDescent="0.25">
      <c r="A555" t="s">
        <v>56</v>
      </c>
      <c r="B555" t="s">
        <v>171</v>
      </c>
      <c r="C555" s="17">
        <v>144205</v>
      </c>
      <c r="D555">
        <v>4</v>
      </c>
      <c r="E555">
        <v>21103</v>
      </c>
      <c r="F555" s="23">
        <v>44189</v>
      </c>
      <c r="G555" s="23">
        <v>44757</v>
      </c>
      <c r="H555">
        <v>0</v>
      </c>
      <c r="I555">
        <v>1</v>
      </c>
      <c r="J555">
        <v>3</v>
      </c>
      <c r="K555">
        <v>30</v>
      </c>
      <c r="L555">
        <v>2</v>
      </c>
      <c r="M555" s="25">
        <v>11.42</v>
      </c>
      <c r="N555" s="25">
        <v>12.037115999999999</v>
      </c>
      <c r="O555" s="27">
        <v>1100000</v>
      </c>
      <c r="P555" s="27">
        <v>66784</v>
      </c>
      <c r="Q555" s="27">
        <v>923766</v>
      </c>
      <c r="R555" s="27">
        <v>1758</v>
      </c>
      <c r="S555">
        <v>0</v>
      </c>
      <c r="T555">
        <v>0</v>
      </c>
      <c r="V555" s="27">
        <v>0</v>
      </c>
      <c r="W555" s="27">
        <v>0</v>
      </c>
      <c r="X555" s="27">
        <v>0</v>
      </c>
      <c r="AA555" s="23">
        <v>44279</v>
      </c>
      <c r="AB555">
        <v>1</v>
      </c>
      <c r="AC555" t="s">
        <v>57</v>
      </c>
      <c r="AD555">
        <v>1</v>
      </c>
      <c r="AE555">
        <v>30</v>
      </c>
      <c r="AF555" s="27">
        <v>0</v>
      </c>
      <c r="AM555">
        <v>1</v>
      </c>
      <c r="AN555">
        <v>1</v>
      </c>
      <c r="AQ555" s="27">
        <v>187874</v>
      </c>
      <c r="AR555" t="s">
        <v>58</v>
      </c>
      <c r="AS555">
        <v>0</v>
      </c>
      <c r="AT555">
        <v>0</v>
      </c>
      <c r="AW555">
        <v>5</v>
      </c>
      <c r="BB555">
        <v>1</v>
      </c>
      <c r="BC555">
        <v>7</v>
      </c>
      <c r="BD555">
        <v>2</v>
      </c>
      <c r="BE555" s="3">
        <v>44286</v>
      </c>
      <c r="BF555" s="16" t="str">
        <f>VLOOKUP(C555,'Cta Contable'!A:E,5,FALSE)</f>
        <v>A</v>
      </c>
      <c r="BG555" s="16" t="str">
        <f>VLOOKUP(C555,'Cta Contable'!A:D,4,FALSE)</f>
        <v>Consumo</v>
      </c>
      <c r="BH555" t="str">
        <f>VLOOKUP(Q555,Lista!A:B,2,TRUE)</f>
        <v>1- 2.500.000</v>
      </c>
      <c r="BI555" s="16" t="str">
        <f t="shared" si="18"/>
        <v>Al día</v>
      </c>
      <c r="BJ555" t="str">
        <f t="shared" si="17"/>
        <v>-</v>
      </c>
    </row>
    <row r="556" spans="1:62" x14ac:dyDescent="0.25">
      <c r="A556" t="s">
        <v>56</v>
      </c>
      <c r="B556" t="s">
        <v>171</v>
      </c>
      <c r="C556" s="17">
        <v>144205</v>
      </c>
      <c r="D556">
        <v>3</v>
      </c>
      <c r="E556">
        <v>20160</v>
      </c>
      <c r="F556" s="23">
        <v>43980</v>
      </c>
      <c r="G556" s="23">
        <v>44727</v>
      </c>
      <c r="H556">
        <v>0</v>
      </c>
      <c r="I556">
        <v>1</v>
      </c>
      <c r="J556">
        <v>9</v>
      </c>
      <c r="K556">
        <v>30</v>
      </c>
      <c r="L556">
        <v>2</v>
      </c>
      <c r="M556" s="25">
        <v>21.02</v>
      </c>
      <c r="N556" s="25">
        <v>23.168139</v>
      </c>
      <c r="O556" s="27">
        <v>8000000</v>
      </c>
      <c r="P556" s="27">
        <v>411164</v>
      </c>
      <c r="Q556" s="27">
        <v>5378085</v>
      </c>
      <c r="R556" s="27">
        <v>43960</v>
      </c>
      <c r="S556">
        <v>0</v>
      </c>
      <c r="T556">
        <v>0</v>
      </c>
      <c r="V556" s="27">
        <v>0</v>
      </c>
      <c r="W556" s="27">
        <v>0</v>
      </c>
      <c r="X556" s="27">
        <v>0</v>
      </c>
      <c r="AA556" s="23">
        <v>44271</v>
      </c>
      <c r="AB556">
        <v>1</v>
      </c>
      <c r="AC556" t="s">
        <v>57</v>
      </c>
      <c r="AD556">
        <v>1</v>
      </c>
      <c r="AE556">
        <v>30</v>
      </c>
      <c r="AF556" s="27">
        <v>0</v>
      </c>
      <c r="AM556">
        <v>1</v>
      </c>
      <c r="AN556">
        <v>1</v>
      </c>
      <c r="AO556" s="40">
        <v>43980</v>
      </c>
      <c r="AP556" s="40" t="s">
        <v>59</v>
      </c>
      <c r="AQ556" s="27">
        <v>1141000</v>
      </c>
      <c r="AR556" t="s">
        <v>58</v>
      </c>
      <c r="AS556">
        <v>1</v>
      </c>
      <c r="AT556">
        <v>0</v>
      </c>
      <c r="AW556">
        <v>5</v>
      </c>
      <c r="BB556">
        <v>1</v>
      </c>
      <c r="BC556">
        <v>7</v>
      </c>
      <c r="BD556">
        <v>2</v>
      </c>
      <c r="BE556" s="3">
        <v>44286</v>
      </c>
      <c r="BF556" s="16" t="str">
        <f>VLOOKUP(C556,'Cta Contable'!A:E,5,FALSE)</f>
        <v>A</v>
      </c>
      <c r="BG556" s="16" t="str">
        <f>VLOOKUP(C556,'Cta Contable'!A:D,4,FALSE)</f>
        <v>Consumo</v>
      </c>
      <c r="BH556" t="str">
        <f>VLOOKUP(Q556,Lista!A:B,2,TRUE)</f>
        <v>5.000.001 - 10.000.000</v>
      </c>
      <c r="BI556" s="16" t="str">
        <f t="shared" si="18"/>
        <v>Al día</v>
      </c>
      <c r="BJ556" t="str">
        <f t="shared" si="17"/>
        <v>-</v>
      </c>
    </row>
    <row r="557" spans="1:62" x14ac:dyDescent="0.25">
      <c r="A557" t="s">
        <v>56</v>
      </c>
      <c r="B557" t="s">
        <v>171</v>
      </c>
      <c r="C557" s="17">
        <v>144205</v>
      </c>
      <c r="D557">
        <v>4</v>
      </c>
      <c r="E557">
        <v>20289</v>
      </c>
      <c r="F557" s="23">
        <v>44012</v>
      </c>
      <c r="G557" s="23">
        <v>44620</v>
      </c>
      <c r="H557">
        <v>0</v>
      </c>
      <c r="I557">
        <v>1</v>
      </c>
      <c r="J557">
        <v>9</v>
      </c>
      <c r="K557">
        <v>30</v>
      </c>
      <c r="L557">
        <v>2</v>
      </c>
      <c r="M557" s="25">
        <v>23.42</v>
      </c>
      <c r="N557" s="25">
        <v>26.104899</v>
      </c>
      <c r="O557" s="27">
        <v>2000000</v>
      </c>
      <c r="P557" s="27">
        <v>121744</v>
      </c>
      <c r="Q557" s="27">
        <v>1193138</v>
      </c>
      <c r="R557" s="27">
        <v>776</v>
      </c>
      <c r="S557">
        <v>0</v>
      </c>
      <c r="T557">
        <v>0</v>
      </c>
      <c r="V557" s="27">
        <v>0</v>
      </c>
      <c r="W557" s="27">
        <v>0</v>
      </c>
      <c r="X557" s="27">
        <v>0</v>
      </c>
      <c r="AA557" s="23">
        <v>44284</v>
      </c>
      <c r="AB557">
        <v>1</v>
      </c>
      <c r="AC557" t="s">
        <v>57</v>
      </c>
      <c r="AD557">
        <v>1</v>
      </c>
      <c r="AE557">
        <v>30</v>
      </c>
      <c r="AF557" s="27">
        <v>0</v>
      </c>
      <c r="AM557">
        <v>1</v>
      </c>
      <c r="AN557">
        <v>1</v>
      </c>
      <c r="AQ557" s="27">
        <v>843000</v>
      </c>
      <c r="AR557" t="s">
        <v>58</v>
      </c>
      <c r="AS557">
        <v>0</v>
      </c>
      <c r="AT557">
        <v>0</v>
      </c>
      <c r="AW557">
        <v>5</v>
      </c>
      <c r="BB557">
        <v>1</v>
      </c>
      <c r="BC557">
        <v>7</v>
      </c>
      <c r="BD557">
        <v>2</v>
      </c>
      <c r="BE557" s="3">
        <v>44286</v>
      </c>
      <c r="BF557" s="16" t="str">
        <f>VLOOKUP(C557,'Cta Contable'!A:E,5,FALSE)</f>
        <v>A</v>
      </c>
      <c r="BG557" s="16" t="str">
        <f>VLOOKUP(C557,'Cta Contable'!A:D,4,FALSE)</f>
        <v>Consumo</v>
      </c>
      <c r="BH557" t="str">
        <f>VLOOKUP(Q557,Lista!A:B,2,TRUE)</f>
        <v>1- 2.500.000</v>
      </c>
      <c r="BI557" s="16" t="str">
        <f t="shared" si="18"/>
        <v>Al día</v>
      </c>
      <c r="BJ557" t="str">
        <f t="shared" si="17"/>
        <v>-</v>
      </c>
    </row>
    <row r="558" spans="1:62" x14ac:dyDescent="0.25">
      <c r="A558" t="s">
        <v>56</v>
      </c>
      <c r="B558" t="s">
        <v>171</v>
      </c>
      <c r="C558" s="17">
        <v>144205</v>
      </c>
      <c r="D558">
        <v>4</v>
      </c>
      <c r="E558">
        <v>19542</v>
      </c>
      <c r="F558" s="23">
        <v>43791</v>
      </c>
      <c r="G558" s="23">
        <v>44727</v>
      </c>
      <c r="H558">
        <v>0</v>
      </c>
      <c r="I558">
        <v>1</v>
      </c>
      <c r="J558">
        <v>16</v>
      </c>
      <c r="K558">
        <v>30</v>
      </c>
      <c r="L558">
        <v>2</v>
      </c>
      <c r="M558" s="25">
        <v>23.28</v>
      </c>
      <c r="N558" s="25">
        <v>25.931840999999999</v>
      </c>
      <c r="O558" s="27">
        <v>5000000</v>
      </c>
      <c r="P558" s="27">
        <v>221412</v>
      </c>
      <c r="Q558" s="27">
        <v>2606019</v>
      </c>
      <c r="R558" s="27">
        <v>0</v>
      </c>
      <c r="S558">
        <v>0</v>
      </c>
      <c r="T558">
        <v>0</v>
      </c>
      <c r="V558" s="27">
        <v>0</v>
      </c>
      <c r="W558" s="27">
        <v>0</v>
      </c>
      <c r="X558" s="27">
        <v>0</v>
      </c>
      <c r="AA558" s="23">
        <v>44285</v>
      </c>
      <c r="AB558">
        <v>1</v>
      </c>
      <c r="AC558" t="s">
        <v>57</v>
      </c>
      <c r="AD558">
        <v>1</v>
      </c>
      <c r="AE558">
        <v>30</v>
      </c>
      <c r="AF558" s="27">
        <v>0</v>
      </c>
      <c r="AM558">
        <v>1</v>
      </c>
      <c r="AN558">
        <v>1</v>
      </c>
      <c r="AQ558" s="27">
        <v>733352</v>
      </c>
      <c r="AR558" t="s">
        <v>58</v>
      </c>
      <c r="AS558">
        <v>0</v>
      </c>
      <c r="AT558">
        <v>0</v>
      </c>
      <c r="AW558">
        <v>5</v>
      </c>
      <c r="BB558">
        <v>1</v>
      </c>
      <c r="BC558">
        <v>7</v>
      </c>
      <c r="BD558">
        <v>2</v>
      </c>
      <c r="BE558" s="3">
        <v>44286</v>
      </c>
      <c r="BF558" s="16" t="str">
        <f>VLOOKUP(C558,'Cta Contable'!A:E,5,FALSE)</f>
        <v>A</v>
      </c>
      <c r="BG558" s="16" t="str">
        <f>VLOOKUP(C558,'Cta Contable'!A:D,4,FALSE)</f>
        <v>Consumo</v>
      </c>
      <c r="BH558" t="str">
        <f>VLOOKUP(Q558,Lista!A:B,2,TRUE)</f>
        <v>2.500.001 - 5.000.000</v>
      </c>
      <c r="BI558" s="16" t="str">
        <f t="shared" si="18"/>
        <v>Al día</v>
      </c>
      <c r="BJ558" t="str">
        <f t="shared" si="17"/>
        <v>-</v>
      </c>
    </row>
    <row r="559" spans="1:62" x14ac:dyDescent="0.25">
      <c r="A559" t="s">
        <v>56</v>
      </c>
      <c r="B559" t="s">
        <v>171</v>
      </c>
      <c r="C559" s="17">
        <v>144205</v>
      </c>
      <c r="D559">
        <v>4</v>
      </c>
      <c r="E559">
        <v>20927</v>
      </c>
      <c r="F559" s="23">
        <v>44153</v>
      </c>
      <c r="G559" s="23">
        <v>44772</v>
      </c>
      <c r="H559">
        <v>0</v>
      </c>
      <c r="I559">
        <v>1</v>
      </c>
      <c r="J559">
        <v>5</v>
      </c>
      <c r="K559">
        <v>30</v>
      </c>
      <c r="L559">
        <v>2</v>
      </c>
      <c r="M559" s="25">
        <v>11.42</v>
      </c>
      <c r="N559" s="25">
        <v>12.037115999999999</v>
      </c>
      <c r="O559" s="27">
        <v>600000</v>
      </c>
      <c r="P559" s="27">
        <v>33088</v>
      </c>
      <c r="Q559" s="27">
        <v>453607</v>
      </c>
      <c r="R559" s="27">
        <v>0</v>
      </c>
      <c r="S559">
        <v>0</v>
      </c>
      <c r="T559">
        <v>0</v>
      </c>
      <c r="V559" s="27">
        <v>0</v>
      </c>
      <c r="W559" s="27">
        <v>0</v>
      </c>
      <c r="X559" s="27">
        <v>0</v>
      </c>
      <c r="AA559" s="23">
        <v>44285</v>
      </c>
      <c r="AB559">
        <v>1</v>
      </c>
      <c r="AC559" t="s">
        <v>57</v>
      </c>
      <c r="AD559">
        <v>1</v>
      </c>
      <c r="AE559">
        <v>30</v>
      </c>
      <c r="AF559" s="27">
        <v>0</v>
      </c>
      <c r="AM559">
        <v>1</v>
      </c>
      <c r="AN559">
        <v>1</v>
      </c>
      <c r="AQ559" s="27">
        <v>127648</v>
      </c>
      <c r="AR559" t="s">
        <v>58</v>
      </c>
      <c r="AS559">
        <v>0</v>
      </c>
      <c r="AT559">
        <v>0</v>
      </c>
      <c r="AW559">
        <v>5</v>
      </c>
      <c r="BB559">
        <v>1</v>
      </c>
      <c r="BC559">
        <v>7</v>
      </c>
      <c r="BD559">
        <v>2</v>
      </c>
      <c r="BE559" s="3">
        <v>44286</v>
      </c>
      <c r="BF559" s="16" t="str">
        <f>VLOOKUP(C559,'Cta Contable'!A:E,5,FALSE)</f>
        <v>A</v>
      </c>
      <c r="BG559" s="16" t="str">
        <f>VLOOKUP(C559,'Cta Contable'!A:D,4,FALSE)</f>
        <v>Consumo</v>
      </c>
      <c r="BH559" t="str">
        <f>VLOOKUP(Q559,Lista!A:B,2,TRUE)</f>
        <v>1- 2.500.000</v>
      </c>
      <c r="BI559" s="16" t="str">
        <f t="shared" si="18"/>
        <v>Al día</v>
      </c>
      <c r="BJ559" t="str">
        <f t="shared" si="17"/>
        <v>-</v>
      </c>
    </row>
    <row r="560" spans="1:62" x14ac:dyDescent="0.25">
      <c r="A560" t="s">
        <v>56</v>
      </c>
      <c r="B560" t="s">
        <v>171</v>
      </c>
      <c r="C560" s="17">
        <v>144205</v>
      </c>
      <c r="D560">
        <v>4</v>
      </c>
      <c r="E560">
        <v>21409</v>
      </c>
      <c r="F560" s="23">
        <v>44260</v>
      </c>
      <c r="G560" s="23">
        <v>44469</v>
      </c>
      <c r="H560">
        <v>0</v>
      </c>
      <c r="I560">
        <v>1</v>
      </c>
      <c r="J560">
        <v>0</v>
      </c>
      <c r="K560">
        <v>30</v>
      </c>
      <c r="L560">
        <v>2</v>
      </c>
      <c r="M560" s="25">
        <v>11.420004</v>
      </c>
      <c r="N560" s="25">
        <v>12.03712</v>
      </c>
      <c r="O560" s="27">
        <v>1500000</v>
      </c>
      <c r="P560" s="27">
        <v>258393</v>
      </c>
      <c r="Q560" s="27">
        <v>1500000</v>
      </c>
      <c r="R560" s="27">
        <v>0</v>
      </c>
      <c r="S560">
        <v>0</v>
      </c>
      <c r="T560">
        <v>0</v>
      </c>
      <c r="V560" s="27">
        <v>0</v>
      </c>
      <c r="W560" s="27">
        <v>0</v>
      </c>
      <c r="X560" s="27">
        <v>0</v>
      </c>
      <c r="AA560" s="23">
        <v>44285</v>
      </c>
      <c r="AB560">
        <v>1</v>
      </c>
      <c r="AC560" t="s">
        <v>57</v>
      </c>
      <c r="AD560">
        <v>1</v>
      </c>
      <c r="AE560">
        <v>30</v>
      </c>
      <c r="AF560" s="27">
        <v>0</v>
      </c>
      <c r="AM560">
        <v>1</v>
      </c>
      <c r="AN560">
        <v>1</v>
      </c>
      <c r="AQ560" s="27">
        <v>1579000</v>
      </c>
      <c r="AR560" t="s">
        <v>58</v>
      </c>
      <c r="AS560">
        <v>0</v>
      </c>
      <c r="AT560">
        <v>0</v>
      </c>
      <c r="AW560">
        <v>5</v>
      </c>
      <c r="BB560">
        <v>1</v>
      </c>
      <c r="BC560">
        <v>7</v>
      </c>
      <c r="BD560">
        <v>2</v>
      </c>
      <c r="BE560" s="3">
        <v>44286</v>
      </c>
      <c r="BF560" s="16" t="str">
        <f>VLOOKUP(C560,'Cta Contable'!A:E,5,FALSE)</f>
        <v>A</v>
      </c>
      <c r="BG560" s="16" t="str">
        <f>VLOOKUP(C560,'Cta Contable'!A:D,4,FALSE)</f>
        <v>Consumo</v>
      </c>
      <c r="BH560" t="str">
        <f>VLOOKUP(Q560,Lista!A:B,2,TRUE)</f>
        <v>1- 2.500.000</v>
      </c>
      <c r="BI560" s="16" t="str">
        <f t="shared" si="18"/>
        <v>Al día</v>
      </c>
      <c r="BJ560" t="str">
        <f t="shared" si="17"/>
        <v>-</v>
      </c>
    </row>
    <row r="561" spans="1:62" x14ac:dyDescent="0.25">
      <c r="A561" t="s">
        <v>56</v>
      </c>
      <c r="B561" t="s">
        <v>171</v>
      </c>
      <c r="C561" s="17">
        <v>144205</v>
      </c>
      <c r="D561">
        <v>3</v>
      </c>
      <c r="E561">
        <v>20206</v>
      </c>
      <c r="F561" s="23">
        <v>43992</v>
      </c>
      <c r="G561" s="23">
        <v>45214</v>
      </c>
      <c r="H561">
        <v>0</v>
      </c>
      <c r="I561">
        <v>1</v>
      </c>
      <c r="J561">
        <v>9</v>
      </c>
      <c r="K561">
        <v>30</v>
      </c>
      <c r="L561">
        <v>2</v>
      </c>
      <c r="M561" s="25">
        <v>19.320074000000002</v>
      </c>
      <c r="N561" s="25">
        <v>21.126100000000001</v>
      </c>
      <c r="O561" s="27">
        <v>5000000</v>
      </c>
      <c r="P561" s="27">
        <v>170511</v>
      </c>
      <c r="Q561" s="27">
        <v>4133260</v>
      </c>
      <c r="R561" s="27">
        <v>31052</v>
      </c>
      <c r="S561">
        <v>0</v>
      </c>
      <c r="T561">
        <v>0</v>
      </c>
      <c r="V561" s="27">
        <v>0</v>
      </c>
      <c r="W561" s="27">
        <v>0</v>
      </c>
      <c r="X561" s="27">
        <v>0</v>
      </c>
      <c r="AA561" s="23">
        <v>44271</v>
      </c>
      <c r="AB561">
        <v>1</v>
      </c>
      <c r="AC561" t="s">
        <v>57</v>
      </c>
      <c r="AD561">
        <v>1</v>
      </c>
      <c r="AE561">
        <v>30</v>
      </c>
      <c r="AF561" s="27">
        <v>0</v>
      </c>
      <c r="AM561">
        <v>1</v>
      </c>
      <c r="AN561">
        <v>1</v>
      </c>
      <c r="AO561" s="40">
        <v>43992</v>
      </c>
      <c r="AP561" s="40" t="s">
        <v>59</v>
      </c>
      <c r="AQ561" s="27">
        <v>1406732</v>
      </c>
      <c r="AR561" t="s">
        <v>58</v>
      </c>
      <c r="AS561">
        <v>1</v>
      </c>
      <c r="AT561">
        <v>0</v>
      </c>
      <c r="AW561">
        <v>5</v>
      </c>
      <c r="BB561">
        <v>1</v>
      </c>
      <c r="BC561">
        <v>7</v>
      </c>
      <c r="BD561">
        <v>2</v>
      </c>
      <c r="BE561" s="3">
        <v>44286</v>
      </c>
      <c r="BF561" s="16" t="str">
        <f>VLOOKUP(C561,'Cta Contable'!A:E,5,FALSE)</f>
        <v>A</v>
      </c>
      <c r="BG561" s="16" t="str">
        <f>VLOOKUP(C561,'Cta Contable'!A:D,4,FALSE)</f>
        <v>Consumo</v>
      </c>
      <c r="BH561" t="str">
        <f>VLOOKUP(Q561,Lista!A:B,2,TRUE)</f>
        <v>2.500.001 - 5.000.000</v>
      </c>
      <c r="BI561" s="16" t="str">
        <f t="shared" si="18"/>
        <v>Al día</v>
      </c>
      <c r="BJ561" t="str">
        <f t="shared" si="17"/>
        <v>-</v>
      </c>
    </row>
    <row r="562" spans="1:62" x14ac:dyDescent="0.25">
      <c r="A562" t="s">
        <v>56</v>
      </c>
      <c r="B562" t="s">
        <v>171</v>
      </c>
      <c r="C562" s="17">
        <v>144205</v>
      </c>
      <c r="D562">
        <v>4</v>
      </c>
      <c r="E562">
        <v>20826</v>
      </c>
      <c r="F562" s="23">
        <v>44133</v>
      </c>
      <c r="G562" s="23">
        <v>44864</v>
      </c>
      <c r="H562">
        <v>0</v>
      </c>
      <c r="I562">
        <v>1</v>
      </c>
      <c r="J562">
        <v>5</v>
      </c>
      <c r="K562">
        <v>30</v>
      </c>
      <c r="L562">
        <v>2</v>
      </c>
      <c r="M562" s="25">
        <v>21.02</v>
      </c>
      <c r="N562" s="25">
        <v>23.168139</v>
      </c>
      <c r="O562" s="27">
        <v>4000000</v>
      </c>
      <c r="P562" s="27">
        <v>205582</v>
      </c>
      <c r="Q562" s="27">
        <v>3292660</v>
      </c>
      <c r="R562" s="27">
        <v>0</v>
      </c>
      <c r="S562">
        <v>0</v>
      </c>
      <c r="T562">
        <v>0</v>
      </c>
      <c r="V562" s="27">
        <v>0</v>
      </c>
      <c r="W562" s="27">
        <v>0</v>
      </c>
      <c r="X562" s="27">
        <v>0</v>
      </c>
      <c r="AA562" s="23">
        <v>44286</v>
      </c>
      <c r="AB562">
        <v>1</v>
      </c>
      <c r="AC562" t="s">
        <v>57</v>
      </c>
      <c r="AD562">
        <v>1</v>
      </c>
      <c r="AE562">
        <v>30</v>
      </c>
      <c r="AF562" s="27">
        <v>0</v>
      </c>
      <c r="AM562">
        <v>1</v>
      </c>
      <c r="AN562">
        <v>1</v>
      </c>
      <c r="AQ562" s="27">
        <v>1120638</v>
      </c>
      <c r="AR562" t="s">
        <v>58</v>
      </c>
      <c r="AS562">
        <v>0</v>
      </c>
      <c r="AT562">
        <v>0</v>
      </c>
      <c r="AW562">
        <v>5</v>
      </c>
      <c r="BB562">
        <v>1</v>
      </c>
      <c r="BC562">
        <v>7</v>
      </c>
      <c r="BD562">
        <v>2</v>
      </c>
      <c r="BE562" s="3">
        <v>44286</v>
      </c>
      <c r="BF562" s="16" t="str">
        <f>VLOOKUP(C562,'Cta Contable'!A:E,5,FALSE)</f>
        <v>A</v>
      </c>
      <c r="BG562" s="16" t="str">
        <f>VLOOKUP(C562,'Cta Contable'!A:D,4,FALSE)</f>
        <v>Consumo</v>
      </c>
      <c r="BH562" t="str">
        <f>VLOOKUP(Q562,Lista!A:B,2,TRUE)</f>
        <v>2.500.001 - 5.000.000</v>
      </c>
      <c r="BI562" s="16" t="str">
        <f t="shared" si="18"/>
        <v>Al día</v>
      </c>
      <c r="BJ562" t="str">
        <f t="shared" si="17"/>
        <v>-</v>
      </c>
    </row>
    <row r="563" spans="1:62" x14ac:dyDescent="0.25">
      <c r="A563" t="s">
        <v>56</v>
      </c>
      <c r="B563" t="s">
        <v>171</v>
      </c>
      <c r="C563" s="17">
        <v>144205</v>
      </c>
      <c r="D563">
        <v>4</v>
      </c>
      <c r="E563">
        <v>550003132</v>
      </c>
      <c r="F563" s="23">
        <v>44155</v>
      </c>
      <c r="G563" s="23">
        <v>44596</v>
      </c>
      <c r="H563">
        <v>0</v>
      </c>
      <c r="I563">
        <v>1</v>
      </c>
      <c r="J563">
        <v>3</v>
      </c>
      <c r="K563">
        <v>30</v>
      </c>
      <c r="L563">
        <v>2</v>
      </c>
      <c r="M563" s="25">
        <v>23.432207999999999</v>
      </c>
      <c r="N563" s="25">
        <v>26.12</v>
      </c>
      <c r="O563" s="27">
        <v>1500000</v>
      </c>
      <c r="P563" s="27">
        <v>123779</v>
      </c>
      <c r="Q563" s="27">
        <v>1212388</v>
      </c>
      <c r="R563" s="27">
        <v>17411</v>
      </c>
      <c r="S563">
        <v>0</v>
      </c>
      <c r="T563">
        <v>0</v>
      </c>
      <c r="V563" s="27">
        <v>0</v>
      </c>
      <c r="W563" s="27">
        <v>0</v>
      </c>
      <c r="X563" s="27">
        <v>0</v>
      </c>
      <c r="AA563" s="23">
        <v>44264</v>
      </c>
      <c r="AB563">
        <v>1</v>
      </c>
      <c r="AC563" t="s">
        <v>57</v>
      </c>
      <c r="AD563">
        <v>1</v>
      </c>
      <c r="AE563">
        <v>30</v>
      </c>
      <c r="AF563" s="27">
        <v>0</v>
      </c>
      <c r="AM563">
        <v>1</v>
      </c>
      <c r="AN563">
        <v>1</v>
      </c>
      <c r="AQ563" s="27">
        <v>412630</v>
      </c>
      <c r="AR563" t="s">
        <v>58</v>
      </c>
      <c r="AS563">
        <v>0</v>
      </c>
      <c r="AT563">
        <v>0</v>
      </c>
      <c r="AW563">
        <v>5</v>
      </c>
      <c r="BB563">
        <v>2</v>
      </c>
      <c r="BC563">
        <v>7</v>
      </c>
      <c r="BD563">
        <v>2</v>
      </c>
      <c r="BE563" s="3">
        <v>44286</v>
      </c>
      <c r="BF563" s="16" t="str">
        <f>VLOOKUP(C563,'Cta Contable'!A:E,5,FALSE)</f>
        <v>A</v>
      </c>
      <c r="BG563" s="16" t="str">
        <f>VLOOKUP(C563,'Cta Contable'!A:D,4,FALSE)</f>
        <v>Consumo</v>
      </c>
      <c r="BH563" t="str">
        <f>VLOOKUP(Q563,Lista!A:B,2,TRUE)</f>
        <v>1- 2.500.000</v>
      </c>
      <c r="BI563" s="16" t="str">
        <f t="shared" si="18"/>
        <v>Al día</v>
      </c>
      <c r="BJ563" t="str">
        <f t="shared" si="17"/>
        <v>-</v>
      </c>
    </row>
    <row r="564" spans="1:62" x14ac:dyDescent="0.25">
      <c r="A564" t="s">
        <v>56</v>
      </c>
      <c r="B564" t="s">
        <v>171</v>
      </c>
      <c r="C564" s="17">
        <v>144205</v>
      </c>
      <c r="D564">
        <v>3</v>
      </c>
      <c r="E564">
        <v>19912</v>
      </c>
      <c r="F564" s="23">
        <v>44013</v>
      </c>
      <c r="G564" s="23">
        <v>45092</v>
      </c>
      <c r="H564">
        <v>0</v>
      </c>
      <c r="I564">
        <v>1</v>
      </c>
      <c r="J564">
        <v>8</v>
      </c>
      <c r="K564">
        <v>30</v>
      </c>
      <c r="L564">
        <v>2</v>
      </c>
      <c r="M564" s="25">
        <v>21.07</v>
      </c>
      <c r="N564" s="25">
        <v>23.228676</v>
      </c>
      <c r="O564" s="27">
        <v>17637252</v>
      </c>
      <c r="P564" s="27">
        <v>678798</v>
      </c>
      <c r="Q564" s="27">
        <v>14496330</v>
      </c>
      <c r="R564" s="27">
        <v>124917</v>
      </c>
      <c r="S564">
        <v>0</v>
      </c>
      <c r="T564">
        <v>0</v>
      </c>
      <c r="V564" s="27">
        <v>0</v>
      </c>
      <c r="W564" s="27">
        <v>0</v>
      </c>
      <c r="X564" s="27">
        <v>0</v>
      </c>
      <c r="AA564" s="23">
        <v>44280</v>
      </c>
      <c r="AB564">
        <v>1</v>
      </c>
      <c r="AC564" t="s">
        <v>57</v>
      </c>
      <c r="AD564">
        <v>1</v>
      </c>
      <c r="AE564">
        <v>30</v>
      </c>
      <c r="AF564" s="27">
        <v>0</v>
      </c>
      <c r="AM564">
        <v>1</v>
      </c>
      <c r="AN564">
        <v>1</v>
      </c>
      <c r="AO564" s="40">
        <v>44013</v>
      </c>
      <c r="AP564" s="40" t="s">
        <v>59</v>
      </c>
      <c r="AQ564" s="27">
        <v>1764960</v>
      </c>
      <c r="AR564" t="s">
        <v>58</v>
      </c>
      <c r="AS564">
        <v>1</v>
      </c>
      <c r="AT564">
        <v>0</v>
      </c>
      <c r="AW564">
        <v>5</v>
      </c>
      <c r="BB564">
        <v>1</v>
      </c>
      <c r="BC564">
        <v>7</v>
      </c>
      <c r="BD564">
        <v>2</v>
      </c>
      <c r="BE564" s="3">
        <v>44286</v>
      </c>
      <c r="BF564" s="16" t="str">
        <f>VLOOKUP(C564,'Cta Contable'!A:E,5,FALSE)</f>
        <v>A</v>
      </c>
      <c r="BG564" s="16" t="str">
        <f>VLOOKUP(C564,'Cta Contable'!A:D,4,FALSE)</f>
        <v>Consumo</v>
      </c>
      <c r="BH564" t="str">
        <f>VLOOKUP(Q564,Lista!A:B,2,TRUE)</f>
        <v>10.000.001 - 15.000.000</v>
      </c>
      <c r="BI564" s="16" t="str">
        <f t="shared" si="18"/>
        <v>Al día</v>
      </c>
      <c r="BJ564" t="str">
        <f t="shared" si="17"/>
        <v>-</v>
      </c>
    </row>
    <row r="565" spans="1:62" x14ac:dyDescent="0.25">
      <c r="A565" t="s">
        <v>56</v>
      </c>
      <c r="B565" t="s">
        <v>171</v>
      </c>
      <c r="C565" s="17">
        <v>144205</v>
      </c>
      <c r="D565">
        <v>4</v>
      </c>
      <c r="E565">
        <v>21117</v>
      </c>
      <c r="F565" s="23">
        <v>44189</v>
      </c>
      <c r="G565" s="23">
        <v>44560</v>
      </c>
      <c r="H565">
        <v>30</v>
      </c>
      <c r="I565">
        <v>1</v>
      </c>
      <c r="J565">
        <v>1</v>
      </c>
      <c r="K565">
        <v>30</v>
      </c>
      <c r="L565">
        <v>2</v>
      </c>
      <c r="M565" s="25">
        <v>11.42</v>
      </c>
      <c r="N565" s="25">
        <v>12.037115999999999</v>
      </c>
      <c r="O565" s="27">
        <v>1900000</v>
      </c>
      <c r="P565" s="27">
        <v>168298</v>
      </c>
      <c r="Q565" s="27">
        <v>1749784</v>
      </c>
      <c r="R565" s="27">
        <v>34367</v>
      </c>
      <c r="S565">
        <v>0</v>
      </c>
      <c r="T565">
        <v>0</v>
      </c>
      <c r="V565" s="27">
        <v>0</v>
      </c>
      <c r="W565" s="27">
        <v>0</v>
      </c>
      <c r="X565" s="27">
        <v>0</v>
      </c>
      <c r="AA565" s="23">
        <v>44239</v>
      </c>
      <c r="AB565">
        <v>1</v>
      </c>
      <c r="AC565" t="s">
        <v>57</v>
      </c>
      <c r="AD565">
        <v>1</v>
      </c>
      <c r="AE565">
        <v>30</v>
      </c>
      <c r="AF565" s="27">
        <v>304731</v>
      </c>
      <c r="AM565">
        <v>1</v>
      </c>
      <c r="AN565">
        <v>1</v>
      </c>
      <c r="AQ565" s="27">
        <v>213040</v>
      </c>
      <c r="AR565" t="s">
        <v>58</v>
      </c>
      <c r="AS565">
        <v>0</v>
      </c>
      <c r="AT565">
        <v>0</v>
      </c>
      <c r="AW565">
        <v>5</v>
      </c>
      <c r="BB565">
        <v>1</v>
      </c>
      <c r="BC565">
        <v>7</v>
      </c>
      <c r="BD565">
        <v>2</v>
      </c>
      <c r="BE565" s="3">
        <v>44286</v>
      </c>
      <c r="BF565" s="16" t="str">
        <f>VLOOKUP(C565,'Cta Contable'!A:E,5,FALSE)</f>
        <v>A</v>
      </c>
      <c r="BG565" s="16" t="str">
        <f>VLOOKUP(C565,'Cta Contable'!A:D,4,FALSE)</f>
        <v>Consumo</v>
      </c>
      <c r="BH565" t="str">
        <f>VLOOKUP(Q565,Lista!A:B,2,TRUE)</f>
        <v>1- 2.500.000</v>
      </c>
      <c r="BI565" s="16" t="str">
        <f t="shared" si="18"/>
        <v>Al día</v>
      </c>
      <c r="BJ565" t="str">
        <f t="shared" si="17"/>
        <v>-</v>
      </c>
    </row>
    <row r="566" spans="1:62" x14ac:dyDescent="0.25">
      <c r="A566" t="s">
        <v>56</v>
      </c>
      <c r="B566" t="s">
        <v>171</v>
      </c>
      <c r="C566" s="17">
        <v>144205</v>
      </c>
      <c r="D566">
        <v>3</v>
      </c>
      <c r="E566">
        <v>20444</v>
      </c>
      <c r="F566" s="23">
        <v>44056</v>
      </c>
      <c r="G566" s="23">
        <v>44788</v>
      </c>
      <c r="H566">
        <v>15</v>
      </c>
      <c r="I566">
        <v>1</v>
      </c>
      <c r="J566">
        <v>6</v>
      </c>
      <c r="K566">
        <v>30</v>
      </c>
      <c r="L566">
        <v>2</v>
      </c>
      <c r="M566" s="25">
        <v>21.02</v>
      </c>
      <c r="N566" s="25">
        <v>23.168139</v>
      </c>
      <c r="O566" s="27">
        <v>3000000</v>
      </c>
      <c r="P566" s="27">
        <v>154186</v>
      </c>
      <c r="Q566" s="27">
        <v>2362847</v>
      </c>
      <c r="R566" s="27">
        <v>60507</v>
      </c>
      <c r="S566">
        <v>0</v>
      </c>
      <c r="T566">
        <v>0</v>
      </c>
      <c r="V566" s="27">
        <v>0</v>
      </c>
      <c r="W566" s="27">
        <v>0</v>
      </c>
      <c r="X566" s="27">
        <v>0</v>
      </c>
      <c r="AA566" s="23">
        <v>44253</v>
      </c>
      <c r="AB566">
        <v>1</v>
      </c>
      <c r="AC566" t="s">
        <v>57</v>
      </c>
      <c r="AD566">
        <v>1</v>
      </c>
      <c r="AE566">
        <v>30</v>
      </c>
      <c r="AF566" s="27">
        <v>112806</v>
      </c>
      <c r="AM566">
        <v>1</v>
      </c>
      <c r="AN566">
        <v>1</v>
      </c>
      <c r="AO566" s="40">
        <v>44056</v>
      </c>
      <c r="AP566" s="40" t="s">
        <v>59</v>
      </c>
      <c r="AQ566" s="27">
        <v>886000</v>
      </c>
      <c r="AR566" t="s">
        <v>58</v>
      </c>
      <c r="AS566">
        <v>1</v>
      </c>
      <c r="AT566">
        <v>0</v>
      </c>
      <c r="AW566">
        <v>5</v>
      </c>
      <c r="BB566">
        <v>1</v>
      </c>
      <c r="BC566">
        <v>7</v>
      </c>
      <c r="BD566">
        <v>2</v>
      </c>
      <c r="BE566" s="3">
        <v>44286</v>
      </c>
      <c r="BF566" s="16" t="str">
        <f>VLOOKUP(C566,'Cta Contable'!A:E,5,FALSE)</f>
        <v>A</v>
      </c>
      <c r="BG566" s="16" t="str">
        <f>VLOOKUP(C566,'Cta Contable'!A:D,4,FALSE)</f>
        <v>Consumo</v>
      </c>
      <c r="BH566" t="str">
        <f>VLOOKUP(Q566,Lista!A:B,2,TRUE)</f>
        <v>1- 2.500.000</v>
      </c>
      <c r="BI566" s="16" t="str">
        <f t="shared" si="18"/>
        <v>Al día</v>
      </c>
      <c r="BJ566" t="str">
        <f t="shared" si="17"/>
        <v>-</v>
      </c>
    </row>
    <row r="567" spans="1:62" x14ac:dyDescent="0.25">
      <c r="A567" t="s">
        <v>56</v>
      </c>
      <c r="B567" t="s">
        <v>171</v>
      </c>
      <c r="C567" s="17">
        <v>144205</v>
      </c>
      <c r="D567">
        <v>4</v>
      </c>
      <c r="E567">
        <v>20112</v>
      </c>
      <c r="F567" s="23">
        <v>43951</v>
      </c>
      <c r="G567" s="23">
        <v>44691</v>
      </c>
      <c r="H567">
        <v>20</v>
      </c>
      <c r="I567">
        <v>1</v>
      </c>
      <c r="J567">
        <v>9</v>
      </c>
      <c r="K567">
        <v>30</v>
      </c>
      <c r="L567">
        <v>2</v>
      </c>
      <c r="M567" s="25">
        <v>20.91</v>
      </c>
      <c r="N567" s="25">
        <v>23.035052</v>
      </c>
      <c r="O567" s="27">
        <v>5000000</v>
      </c>
      <c r="P567" s="27">
        <v>256707</v>
      </c>
      <c r="Q567" s="27">
        <v>3362944</v>
      </c>
      <c r="R567" s="27">
        <v>87923</v>
      </c>
      <c r="S567">
        <v>0</v>
      </c>
      <c r="T567">
        <v>0</v>
      </c>
      <c r="V567" s="27">
        <v>0</v>
      </c>
      <c r="W567" s="27">
        <v>0</v>
      </c>
      <c r="X567" s="27">
        <v>0</v>
      </c>
      <c r="AA567" s="23">
        <v>44273</v>
      </c>
      <c r="AB567">
        <v>1</v>
      </c>
      <c r="AC567" t="s">
        <v>57</v>
      </c>
      <c r="AD567">
        <v>1</v>
      </c>
      <c r="AE567">
        <v>30</v>
      </c>
      <c r="AF567" s="27">
        <v>198115</v>
      </c>
      <c r="AM567">
        <v>1</v>
      </c>
      <c r="AN567">
        <v>1</v>
      </c>
      <c r="AQ567" s="27">
        <v>610000</v>
      </c>
      <c r="AR567" t="s">
        <v>58</v>
      </c>
      <c r="AS567">
        <v>0</v>
      </c>
      <c r="AT567">
        <v>0</v>
      </c>
      <c r="AW567">
        <v>5</v>
      </c>
      <c r="BB567">
        <v>1</v>
      </c>
      <c r="BC567">
        <v>7</v>
      </c>
      <c r="BD567">
        <v>2</v>
      </c>
      <c r="BE567" s="3">
        <v>44286</v>
      </c>
      <c r="BF567" s="16" t="str">
        <f>VLOOKUP(C567,'Cta Contable'!A:E,5,FALSE)</f>
        <v>A</v>
      </c>
      <c r="BG567" s="16" t="str">
        <f>VLOOKUP(C567,'Cta Contable'!A:D,4,FALSE)</f>
        <v>Consumo</v>
      </c>
      <c r="BH567" t="str">
        <f>VLOOKUP(Q567,Lista!A:B,2,TRUE)</f>
        <v>2.500.001 - 5.000.000</v>
      </c>
      <c r="BI567" s="16" t="str">
        <f t="shared" si="18"/>
        <v>Al día</v>
      </c>
      <c r="BJ567" t="str">
        <f t="shared" si="17"/>
        <v>-</v>
      </c>
    </row>
    <row r="568" spans="1:62" x14ac:dyDescent="0.25">
      <c r="A568" t="s">
        <v>56</v>
      </c>
      <c r="B568" t="s">
        <v>171</v>
      </c>
      <c r="C568" s="17">
        <v>144205</v>
      </c>
      <c r="D568">
        <v>3</v>
      </c>
      <c r="E568">
        <v>19779</v>
      </c>
      <c r="F568" s="23">
        <v>43847</v>
      </c>
      <c r="G568" s="23">
        <v>44956</v>
      </c>
      <c r="H568">
        <v>0</v>
      </c>
      <c r="I568">
        <v>1</v>
      </c>
      <c r="J568">
        <v>13</v>
      </c>
      <c r="K568">
        <v>30</v>
      </c>
      <c r="L568">
        <v>2</v>
      </c>
      <c r="M568" s="25">
        <v>20.98</v>
      </c>
      <c r="N568" s="25">
        <v>23.119727999999999</v>
      </c>
      <c r="O568" s="27">
        <v>11000000</v>
      </c>
      <c r="P568" s="27">
        <v>414313</v>
      </c>
      <c r="Q568" s="27">
        <v>7791028</v>
      </c>
      <c r="R568" s="27">
        <v>135923</v>
      </c>
      <c r="S568">
        <v>0</v>
      </c>
      <c r="T568">
        <v>0</v>
      </c>
      <c r="V568" s="27">
        <v>0</v>
      </c>
      <c r="W568" s="27">
        <v>0</v>
      </c>
      <c r="X568" s="27">
        <v>0</v>
      </c>
      <c r="AA568" s="23">
        <v>44274</v>
      </c>
      <c r="AB568">
        <v>1</v>
      </c>
      <c r="AC568" t="s">
        <v>57</v>
      </c>
      <c r="AD568">
        <v>1</v>
      </c>
      <c r="AE568">
        <v>30</v>
      </c>
      <c r="AF568" s="27">
        <v>0</v>
      </c>
      <c r="AM568">
        <v>1</v>
      </c>
      <c r="AN568">
        <v>1</v>
      </c>
      <c r="AO568" s="40">
        <v>43847</v>
      </c>
      <c r="AP568" s="40" t="s">
        <v>59</v>
      </c>
      <c r="AQ568" s="27">
        <v>2704000</v>
      </c>
      <c r="AR568" t="s">
        <v>58</v>
      </c>
      <c r="AS568">
        <v>1</v>
      </c>
      <c r="AT568">
        <v>0</v>
      </c>
      <c r="AW568">
        <v>5</v>
      </c>
      <c r="BB568">
        <v>1</v>
      </c>
      <c r="BC568">
        <v>7</v>
      </c>
      <c r="BD568">
        <v>2</v>
      </c>
      <c r="BE568" s="3">
        <v>44286</v>
      </c>
      <c r="BF568" s="16" t="str">
        <f>VLOOKUP(C568,'Cta Contable'!A:E,5,FALSE)</f>
        <v>A</v>
      </c>
      <c r="BG568" s="16" t="str">
        <f>VLOOKUP(C568,'Cta Contable'!A:D,4,FALSE)</f>
        <v>Consumo</v>
      </c>
      <c r="BH568" t="str">
        <f>VLOOKUP(Q568,Lista!A:B,2,TRUE)</f>
        <v>5.000.001 - 10.000.000</v>
      </c>
      <c r="BI568" s="16" t="str">
        <f t="shared" si="18"/>
        <v>Al día</v>
      </c>
      <c r="BJ568" t="str">
        <f t="shared" si="17"/>
        <v>-</v>
      </c>
    </row>
    <row r="569" spans="1:62" x14ac:dyDescent="0.25">
      <c r="A569" t="s">
        <v>56</v>
      </c>
      <c r="B569" t="s">
        <v>171</v>
      </c>
      <c r="C569" s="17">
        <v>144205</v>
      </c>
      <c r="D569">
        <v>4</v>
      </c>
      <c r="E569">
        <v>21265</v>
      </c>
      <c r="F569" s="23">
        <v>44225</v>
      </c>
      <c r="G569" s="23">
        <v>44607</v>
      </c>
      <c r="H569">
        <v>0</v>
      </c>
      <c r="I569">
        <v>1</v>
      </c>
      <c r="J569">
        <v>1</v>
      </c>
      <c r="K569">
        <v>30</v>
      </c>
      <c r="L569">
        <v>2</v>
      </c>
      <c r="M569" s="25">
        <v>22.619997999999999</v>
      </c>
      <c r="N569" s="25">
        <v>25.118919999999999</v>
      </c>
      <c r="O569" s="27">
        <v>1200000</v>
      </c>
      <c r="P569" s="27">
        <v>112672</v>
      </c>
      <c r="Q569" s="27">
        <v>1109948</v>
      </c>
      <c r="R569" s="27">
        <v>7997</v>
      </c>
      <c r="S569">
        <v>0</v>
      </c>
      <c r="T569">
        <v>0</v>
      </c>
      <c r="V569" s="27">
        <v>0</v>
      </c>
      <c r="W569" s="27">
        <v>0</v>
      </c>
      <c r="X569" s="27">
        <v>0</v>
      </c>
      <c r="AA569" s="23">
        <v>44285</v>
      </c>
      <c r="AB569">
        <v>1</v>
      </c>
      <c r="AC569" t="s">
        <v>57</v>
      </c>
      <c r="AD569">
        <v>1</v>
      </c>
      <c r="AE569">
        <v>30</v>
      </c>
      <c r="AF569" s="27">
        <v>0</v>
      </c>
      <c r="AM569">
        <v>1</v>
      </c>
      <c r="AN569">
        <v>1</v>
      </c>
      <c r="AQ569" s="27">
        <v>214000</v>
      </c>
      <c r="AR569" t="s">
        <v>58</v>
      </c>
      <c r="AS569">
        <v>0</v>
      </c>
      <c r="AT569">
        <v>0</v>
      </c>
      <c r="AW569">
        <v>5</v>
      </c>
      <c r="BB569">
        <v>1</v>
      </c>
      <c r="BC569">
        <v>7</v>
      </c>
      <c r="BD569">
        <v>2</v>
      </c>
      <c r="BE569" s="3">
        <v>44286</v>
      </c>
      <c r="BF569" s="16" t="str">
        <f>VLOOKUP(C569,'Cta Contable'!A:E,5,FALSE)</f>
        <v>A</v>
      </c>
      <c r="BG569" s="16" t="str">
        <f>VLOOKUP(C569,'Cta Contable'!A:D,4,FALSE)</f>
        <v>Consumo</v>
      </c>
      <c r="BH569" t="str">
        <f>VLOOKUP(Q569,Lista!A:B,2,TRUE)</f>
        <v>1- 2.500.000</v>
      </c>
      <c r="BI569" s="16" t="str">
        <f t="shared" si="18"/>
        <v>Al día</v>
      </c>
      <c r="BJ569" t="str">
        <f t="shared" si="17"/>
        <v>-</v>
      </c>
    </row>
    <row r="570" spans="1:62" x14ac:dyDescent="0.25">
      <c r="A570" t="s">
        <v>56</v>
      </c>
      <c r="B570" t="s">
        <v>171</v>
      </c>
      <c r="C570" s="17">
        <v>144205</v>
      </c>
      <c r="D570">
        <v>4</v>
      </c>
      <c r="E570">
        <v>17676</v>
      </c>
      <c r="F570" s="23">
        <v>44013</v>
      </c>
      <c r="G570" s="23">
        <v>44379</v>
      </c>
      <c r="H570">
        <v>28</v>
      </c>
      <c r="I570">
        <v>1</v>
      </c>
      <c r="J570">
        <v>7</v>
      </c>
      <c r="K570">
        <v>30</v>
      </c>
      <c r="L570">
        <v>2</v>
      </c>
      <c r="M570" s="25">
        <v>20.97</v>
      </c>
      <c r="N570" s="25">
        <v>23.107628999999999</v>
      </c>
      <c r="O570" s="27">
        <v>3906921</v>
      </c>
      <c r="P570" s="27">
        <v>363732</v>
      </c>
      <c r="Q570" s="27">
        <v>1654368</v>
      </c>
      <c r="R570" s="27">
        <v>33251</v>
      </c>
      <c r="S570">
        <v>0</v>
      </c>
      <c r="T570">
        <v>0</v>
      </c>
      <c r="V570" s="27">
        <v>0</v>
      </c>
      <c r="W570" s="27">
        <v>0</v>
      </c>
      <c r="X570" s="27">
        <v>0</v>
      </c>
      <c r="AA570" s="23">
        <v>44253</v>
      </c>
      <c r="AB570">
        <v>1</v>
      </c>
      <c r="AC570" t="s">
        <v>57</v>
      </c>
      <c r="AD570">
        <v>1</v>
      </c>
      <c r="AE570">
        <v>30</v>
      </c>
      <c r="AF570" s="27">
        <v>260847</v>
      </c>
      <c r="AM570">
        <v>1</v>
      </c>
      <c r="AN570">
        <v>1</v>
      </c>
      <c r="AQ570" s="27">
        <v>1644000</v>
      </c>
      <c r="AR570" t="s">
        <v>58</v>
      </c>
      <c r="AS570">
        <v>0</v>
      </c>
      <c r="AT570">
        <v>0</v>
      </c>
      <c r="AW570">
        <v>1</v>
      </c>
      <c r="AX570">
        <v>2</v>
      </c>
      <c r="AY570">
        <v>44013</v>
      </c>
      <c r="AZ570" t="s">
        <v>59</v>
      </c>
      <c r="BB570">
        <v>1</v>
      </c>
      <c r="BC570">
        <v>7</v>
      </c>
      <c r="BD570">
        <v>2</v>
      </c>
      <c r="BE570" s="3">
        <v>44286</v>
      </c>
      <c r="BF570" s="16" t="str">
        <f>VLOOKUP(C570,'Cta Contable'!A:E,5,FALSE)</f>
        <v>A</v>
      </c>
      <c r="BG570" s="16" t="str">
        <f>VLOOKUP(C570,'Cta Contable'!A:D,4,FALSE)</f>
        <v>Consumo</v>
      </c>
      <c r="BH570" t="str">
        <f>VLOOKUP(Q570,Lista!A:B,2,TRUE)</f>
        <v>1- 2.500.000</v>
      </c>
      <c r="BI570" s="16" t="str">
        <f t="shared" si="18"/>
        <v>Al día</v>
      </c>
      <c r="BJ570" t="str">
        <f t="shared" si="17"/>
        <v>-</v>
      </c>
    </row>
    <row r="571" spans="1:62" x14ac:dyDescent="0.25">
      <c r="A571" t="s">
        <v>56</v>
      </c>
      <c r="B571" t="s">
        <v>171</v>
      </c>
      <c r="C571" s="17">
        <v>144205</v>
      </c>
      <c r="D571">
        <v>4</v>
      </c>
      <c r="E571">
        <v>18037</v>
      </c>
      <c r="F571" s="23">
        <v>43465</v>
      </c>
      <c r="G571" s="23">
        <v>45305</v>
      </c>
      <c r="H571">
        <v>16</v>
      </c>
      <c r="I571">
        <v>1</v>
      </c>
      <c r="J571">
        <v>25</v>
      </c>
      <c r="K571">
        <v>30</v>
      </c>
      <c r="L571">
        <v>2</v>
      </c>
      <c r="M571" s="25">
        <v>20.92</v>
      </c>
      <c r="N571" s="25">
        <v>23.047146000000001</v>
      </c>
      <c r="O571" s="27">
        <v>8230000</v>
      </c>
      <c r="P571" s="27">
        <v>222279</v>
      </c>
      <c r="Q571" s="27">
        <v>5746684</v>
      </c>
      <c r="R571" s="27">
        <v>53520</v>
      </c>
      <c r="S571">
        <v>0</v>
      </c>
      <c r="T571">
        <v>0</v>
      </c>
      <c r="V571" s="27">
        <v>0</v>
      </c>
      <c r="W571" s="27">
        <v>0</v>
      </c>
      <c r="X571" s="27">
        <v>0</v>
      </c>
      <c r="AA571" s="23">
        <v>44274</v>
      </c>
      <c r="AB571">
        <v>1</v>
      </c>
      <c r="AC571" t="s">
        <v>57</v>
      </c>
      <c r="AD571">
        <v>1</v>
      </c>
      <c r="AE571">
        <v>30</v>
      </c>
      <c r="AF571" s="27">
        <v>81054</v>
      </c>
      <c r="AM571">
        <v>1</v>
      </c>
      <c r="AN571">
        <v>1</v>
      </c>
      <c r="AQ571" s="27">
        <v>1000000</v>
      </c>
      <c r="AR571" t="s">
        <v>58</v>
      </c>
      <c r="AS571">
        <v>0</v>
      </c>
      <c r="AT571">
        <v>2</v>
      </c>
      <c r="AW571">
        <v>5</v>
      </c>
      <c r="BB571">
        <v>1</v>
      </c>
      <c r="BC571">
        <v>7</v>
      </c>
      <c r="BD571">
        <v>2</v>
      </c>
      <c r="BE571" s="3">
        <v>44286</v>
      </c>
      <c r="BF571" s="16" t="str">
        <f>VLOOKUP(C571,'Cta Contable'!A:E,5,FALSE)</f>
        <v>A</v>
      </c>
      <c r="BG571" s="16" t="str">
        <f>VLOOKUP(C571,'Cta Contable'!A:D,4,FALSE)</f>
        <v>Consumo</v>
      </c>
      <c r="BH571" t="str">
        <f>VLOOKUP(Q571,Lista!A:B,2,TRUE)</f>
        <v>5.000.001 - 10.000.000</v>
      </c>
      <c r="BI571" s="16" t="str">
        <f t="shared" si="18"/>
        <v>Al día</v>
      </c>
      <c r="BJ571" t="str">
        <f t="shared" si="17"/>
        <v>-</v>
      </c>
    </row>
    <row r="572" spans="1:62" x14ac:dyDescent="0.25">
      <c r="A572" t="s">
        <v>56</v>
      </c>
      <c r="B572" t="s">
        <v>171</v>
      </c>
      <c r="C572" s="17">
        <v>144205</v>
      </c>
      <c r="D572">
        <v>3</v>
      </c>
      <c r="E572">
        <v>20341</v>
      </c>
      <c r="F572" s="23">
        <v>44035</v>
      </c>
      <c r="G572" s="23">
        <v>45148</v>
      </c>
      <c r="H572">
        <v>20</v>
      </c>
      <c r="I572">
        <v>1</v>
      </c>
      <c r="J572">
        <v>6</v>
      </c>
      <c r="K572">
        <v>30</v>
      </c>
      <c r="L572">
        <v>2</v>
      </c>
      <c r="M572" s="25">
        <v>21.02</v>
      </c>
      <c r="N572" s="25">
        <v>23.168139</v>
      </c>
      <c r="O572" s="27">
        <v>5000000</v>
      </c>
      <c r="P572" s="27">
        <v>188427</v>
      </c>
      <c r="Q572" s="27">
        <v>4367814</v>
      </c>
      <c r="R572" s="27">
        <v>128047</v>
      </c>
      <c r="S572">
        <v>0</v>
      </c>
      <c r="T572">
        <v>0</v>
      </c>
      <c r="V572" s="27">
        <v>0</v>
      </c>
      <c r="W572" s="27">
        <v>0</v>
      </c>
      <c r="X572" s="27">
        <v>0</v>
      </c>
      <c r="AA572" s="23">
        <v>44280</v>
      </c>
      <c r="AB572">
        <v>1</v>
      </c>
      <c r="AC572" t="s">
        <v>57</v>
      </c>
      <c r="AD572">
        <v>1</v>
      </c>
      <c r="AE572">
        <v>30</v>
      </c>
      <c r="AF572" s="27">
        <v>111908</v>
      </c>
      <c r="AM572">
        <v>1</v>
      </c>
      <c r="AN572">
        <v>1</v>
      </c>
      <c r="AO572" s="40">
        <v>44035</v>
      </c>
      <c r="AP572" s="40" t="s">
        <v>59</v>
      </c>
      <c r="AQ572" s="27">
        <v>836000</v>
      </c>
      <c r="AR572" t="s">
        <v>58</v>
      </c>
      <c r="AS572">
        <v>1</v>
      </c>
      <c r="AT572">
        <v>0</v>
      </c>
      <c r="AW572">
        <v>5</v>
      </c>
      <c r="BB572">
        <v>1</v>
      </c>
      <c r="BC572">
        <v>7</v>
      </c>
      <c r="BD572">
        <v>2</v>
      </c>
      <c r="BE572" s="3">
        <v>44286</v>
      </c>
      <c r="BF572" s="16" t="str">
        <f>VLOOKUP(C572,'Cta Contable'!A:E,5,FALSE)</f>
        <v>A</v>
      </c>
      <c r="BG572" s="16" t="str">
        <f>VLOOKUP(C572,'Cta Contable'!A:D,4,FALSE)</f>
        <v>Consumo</v>
      </c>
      <c r="BH572" t="str">
        <f>VLOOKUP(Q572,Lista!A:B,2,TRUE)</f>
        <v>2.500.001 - 5.000.000</v>
      </c>
      <c r="BI572" s="16" t="str">
        <f t="shared" si="18"/>
        <v>Al día</v>
      </c>
      <c r="BJ572" t="str">
        <f t="shared" si="17"/>
        <v>-</v>
      </c>
    </row>
    <row r="573" spans="1:62" x14ac:dyDescent="0.25">
      <c r="A573" t="s">
        <v>56</v>
      </c>
      <c r="B573" t="s">
        <v>171</v>
      </c>
      <c r="C573" s="17">
        <v>144205</v>
      </c>
      <c r="D573">
        <v>4</v>
      </c>
      <c r="E573">
        <v>19005</v>
      </c>
      <c r="F573" s="23">
        <v>43668</v>
      </c>
      <c r="G573" s="23">
        <v>45327</v>
      </c>
      <c r="H573">
        <v>0</v>
      </c>
      <c r="I573">
        <v>1</v>
      </c>
      <c r="J573">
        <v>19</v>
      </c>
      <c r="K573">
        <v>30</v>
      </c>
      <c r="L573">
        <v>2</v>
      </c>
      <c r="M573" s="25">
        <v>21.02</v>
      </c>
      <c r="N573" s="25">
        <v>23.168139</v>
      </c>
      <c r="O573" s="27">
        <v>29900000</v>
      </c>
      <c r="P573" s="27">
        <v>860753</v>
      </c>
      <c r="Q573" s="27">
        <v>22379862</v>
      </c>
      <c r="R573" s="27">
        <v>326611</v>
      </c>
      <c r="S573">
        <v>0</v>
      </c>
      <c r="T573">
        <v>0</v>
      </c>
      <c r="V573" s="27">
        <v>0</v>
      </c>
      <c r="W573" s="27">
        <v>0</v>
      </c>
      <c r="X573" s="27">
        <v>0</v>
      </c>
      <c r="AA573" s="23">
        <v>44265</v>
      </c>
      <c r="AB573">
        <v>1</v>
      </c>
      <c r="AC573" t="s">
        <v>57</v>
      </c>
      <c r="AD573">
        <v>1</v>
      </c>
      <c r="AE573">
        <v>30</v>
      </c>
      <c r="AF573" s="27">
        <v>0</v>
      </c>
      <c r="AM573">
        <v>1</v>
      </c>
      <c r="AN573">
        <v>1</v>
      </c>
      <c r="AQ573" s="27">
        <v>1829000</v>
      </c>
      <c r="AR573" t="s">
        <v>58</v>
      </c>
      <c r="AS573">
        <v>0</v>
      </c>
      <c r="AT573">
        <v>0</v>
      </c>
      <c r="AW573">
        <v>5</v>
      </c>
      <c r="BB573">
        <v>1</v>
      </c>
      <c r="BC573">
        <v>7</v>
      </c>
      <c r="BD573">
        <v>2</v>
      </c>
      <c r="BE573" s="3">
        <v>44286</v>
      </c>
      <c r="BF573" s="16" t="str">
        <f>VLOOKUP(C573,'Cta Contable'!A:E,5,FALSE)</f>
        <v>A</v>
      </c>
      <c r="BG573" s="16" t="str">
        <f>VLOOKUP(C573,'Cta Contable'!A:D,4,FALSE)</f>
        <v>Consumo</v>
      </c>
      <c r="BH573" t="str">
        <f>VLOOKUP(Q573,Lista!A:B,2,TRUE)</f>
        <v>20.000.001 - 63.000.000</v>
      </c>
      <c r="BI573" s="16" t="str">
        <f t="shared" si="18"/>
        <v>Al día</v>
      </c>
      <c r="BJ573" t="str">
        <f t="shared" si="17"/>
        <v>-</v>
      </c>
    </row>
    <row r="574" spans="1:62" x14ac:dyDescent="0.25">
      <c r="A574" t="s">
        <v>56</v>
      </c>
      <c r="B574" t="s">
        <v>171</v>
      </c>
      <c r="C574" s="17">
        <v>144205</v>
      </c>
      <c r="D574">
        <v>4</v>
      </c>
      <c r="E574">
        <v>19841</v>
      </c>
      <c r="F574" s="23">
        <v>43860</v>
      </c>
      <c r="G574" s="23">
        <v>45017</v>
      </c>
      <c r="H574">
        <v>0</v>
      </c>
      <c r="I574">
        <v>1</v>
      </c>
      <c r="J574">
        <v>14</v>
      </c>
      <c r="K574">
        <v>30</v>
      </c>
      <c r="L574">
        <v>2</v>
      </c>
      <c r="M574" s="25">
        <v>17.38</v>
      </c>
      <c r="N574" s="25">
        <v>18.83353</v>
      </c>
      <c r="O574" s="27">
        <v>18000000</v>
      </c>
      <c r="P574" s="27">
        <v>619269</v>
      </c>
      <c r="Q574" s="27">
        <v>12448375</v>
      </c>
      <c r="R574" s="27">
        <v>18030</v>
      </c>
      <c r="S574">
        <v>0</v>
      </c>
      <c r="T574">
        <v>0</v>
      </c>
      <c r="V574" s="27">
        <v>0</v>
      </c>
      <c r="W574" s="27">
        <v>0</v>
      </c>
      <c r="X574" s="27">
        <v>0</v>
      </c>
      <c r="AA574" s="23">
        <v>44282</v>
      </c>
      <c r="AB574">
        <v>1</v>
      </c>
      <c r="AC574" t="s">
        <v>57</v>
      </c>
      <c r="AD574">
        <v>1</v>
      </c>
      <c r="AE574">
        <v>30</v>
      </c>
      <c r="AF574" s="27">
        <v>0</v>
      </c>
      <c r="AM574">
        <v>1</v>
      </c>
      <c r="AN574">
        <v>1</v>
      </c>
      <c r="AQ574" s="27">
        <v>1169000</v>
      </c>
      <c r="AR574" t="s">
        <v>58</v>
      </c>
      <c r="AS574">
        <v>0</v>
      </c>
      <c r="AT574">
        <v>0</v>
      </c>
      <c r="AW574">
        <v>5</v>
      </c>
      <c r="BB574">
        <v>1</v>
      </c>
      <c r="BC574">
        <v>7</v>
      </c>
      <c r="BD574">
        <v>2</v>
      </c>
      <c r="BE574" s="3">
        <v>44286</v>
      </c>
      <c r="BF574" s="16" t="str">
        <f>VLOOKUP(C574,'Cta Contable'!A:E,5,FALSE)</f>
        <v>A</v>
      </c>
      <c r="BG574" s="16" t="str">
        <f>VLOOKUP(C574,'Cta Contable'!A:D,4,FALSE)</f>
        <v>Consumo</v>
      </c>
      <c r="BH574" t="str">
        <f>VLOOKUP(Q574,Lista!A:B,2,TRUE)</f>
        <v>10.000.001 - 15.000.000</v>
      </c>
      <c r="BI574" s="16" t="str">
        <f t="shared" si="18"/>
        <v>Al día</v>
      </c>
      <c r="BJ574" t="str">
        <f t="shared" si="17"/>
        <v>-</v>
      </c>
    </row>
    <row r="575" spans="1:62" x14ac:dyDescent="0.25">
      <c r="A575" t="s">
        <v>56</v>
      </c>
      <c r="B575" t="s">
        <v>171</v>
      </c>
      <c r="C575" s="17">
        <v>144205</v>
      </c>
      <c r="D575">
        <v>4</v>
      </c>
      <c r="E575">
        <v>19492</v>
      </c>
      <c r="F575" s="23">
        <v>43769</v>
      </c>
      <c r="G575" s="23">
        <v>44783</v>
      </c>
      <c r="H575">
        <v>0</v>
      </c>
      <c r="I575">
        <v>1</v>
      </c>
      <c r="J575">
        <v>16</v>
      </c>
      <c r="K575">
        <v>30</v>
      </c>
      <c r="L575">
        <v>2</v>
      </c>
      <c r="M575" s="25">
        <v>23.33</v>
      </c>
      <c r="N575" s="25">
        <v>25.993621999999998</v>
      </c>
      <c r="O575" s="27">
        <v>9900000</v>
      </c>
      <c r="P575" s="27">
        <v>409267</v>
      </c>
      <c r="Q575" s="27">
        <v>5829108</v>
      </c>
      <c r="R575" s="27">
        <v>94450</v>
      </c>
      <c r="S575">
        <v>0</v>
      </c>
      <c r="T575">
        <v>0</v>
      </c>
      <c r="V575" s="27">
        <v>0</v>
      </c>
      <c r="W575" s="27">
        <v>0</v>
      </c>
      <c r="X575" s="27">
        <v>0</v>
      </c>
      <c r="AA575" s="23">
        <v>44260</v>
      </c>
      <c r="AB575">
        <v>1</v>
      </c>
      <c r="AC575" t="s">
        <v>57</v>
      </c>
      <c r="AD575">
        <v>1</v>
      </c>
      <c r="AE575">
        <v>30</v>
      </c>
      <c r="AF575" s="27">
        <v>0</v>
      </c>
      <c r="AM575">
        <v>1</v>
      </c>
      <c r="AN575">
        <v>1</v>
      </c>
      <c r="AQ575" s="27">
        <v>848000</v>
      </c>
      <c r="AR575" t="s">
        <v>58</v>
      </c>
      <c r="AS575">
        <v>0</v>
      </c>
      <c r="AT575">
        <v>0</v>
      </c>
      <c r="AW575">
        <v>5</v>
      </c>
      <c r="BB575">
        <v>1</v>
      </c>
      <c r="BC575">
        <v>7</v>
      </c>
      <c r="BD575">
        <v>2</v>
      </c>
      <c r="BE575" s="3">
        <v>44286</v>
      </c>
      <c r="BF575" s="16" t="str">
        <f>VLOOKUP(C575,'Cta Contable'!A:E,5,FALSE)</f>
        <v>A</v>
      </c>
      <c r="BG575" s="16" t="str">
        <f>VLOOKUP(C575,'Cta Contable'!A:D,4,FALSE)</f>
        <v>Consumo</v>
      </c>
      <c r="BH575" t="str">
        <f>VLOOKUP(Q575,Lista!A:B,2,TRUE)</f>
        <v>5.000.001 - 10.000.000</v>
      </c>
      <c r="BI575" s="16" t="str">
        <f t="shared" si="18"/>
        <v>Al día</v>
      </c>
      <c r="BJ575" t="str">
        <f t="shared" si="17"/>
        <v>-</v>
      </c>
    </row>
    <row r="576" spans="1:62" x14ac:dyDescent="0.25">
      <c r="A576" t="s">
        <v>56</v>
      </c>
      <c r="B576" t="s">
        <v>171</v>
      </c>
      <c r="C576" s="17">
        <v>144205</v>
      </c>
      <c r="D576">
        <v>4</v>
      </c>
      <c r="E576">
        <v>20171</v>
      </c>
      <c r="F576" s="23">
        <v>43980</v>
      </c>
      <c r="G576" s="23">
        <v>44727</v>
      </c>
      <c r="H576">
        <v>0</v>
      </c>
      <c r="I576">
        <v>1</v>
      </c>
      <c r="J576">
        <v>9</v>
      </c>
      <c r="K576">
        <v>30</v>
      </c>
      <c r="L576">
        <v>2</v>
      </c>
      <c r="M576" s="25">
        <v>21.02</v>
      </c>
      <c r="N576" s="25">
        <v>23.168139</v>
      </c>
      <c r="O576" s="27">
        <v>3000000</v>
      </c>
      <c r="P576" s="27">
        <v>154186</v>
      </c>
      <c r="Q576" s="27">
        <v>2018494</v>
      </c>
      <c r="R576" s="27">
        <v>15727</v>
      </c>
      <c r="S576">
        <v>0</v>
      </c>
      <c r="T576">
        <v>0</v>
      </c>
      <c r="V576" s="27">
        <v>0</v>
      </c>
      <c r="W576" s="27">
        <v>0</v>
      </c>
      <c r="X576" s="27">
        <v>0</v>
      </c>
      <c r="AA576" s="23">
        <v>44272</v>
      </c>
      <c r="AB576">
        <v>1</v>
      </c>
      <c r="AC576" t="s">
        <v>57</v>
      </c>
      <c r="AD576">
        <v>1</v>
      </c>
      <c r="AE576">
        <v>30</v>
      </c>
      <c r="AF576" s="27">
        <v>0</v>
      </c>
      <c r="AM576">
        <v>1</v>
      </c>
      <c r="AN576">
        <v>1</v>
      </c>
      <c r="AQ576" s="27">
        <v>1395000</v>
      </c>
      <c r="AR576" t="s">
        <v>58</v>
      </c>
      <c r="AS576">
        <v>0</v>
      </c>
      <c r="AT576">
        <v>0</v>
      </c>
      <c r="AW576">
        <v>5</v>
      </c>
      <c r="BB576">
        <v>1</v>
      </c>
      <c r="BC576">
        <v>7</v>
      </c>
      <c r="BD576">
        <v>2</v>
      </c>
      <c r="BE576" s="3">
        <v>44286</v>
      </c>
      <c r="BF576" s="16" t="str">
        <f>VLOOKUP(C576,'Cta Contable'!A:E,5,FALSE)</f>
        <v>A</v>
      </c>
      <c r="BG576" s="16" t="str">
        <f>VLOOKUP(C576,'Cta Contable'!A:D,4,FALSE)</f>
        <v>Consumo</v>
      </c>
      <c r="BH576" t="str">
        <f>VLOOKUP(Q576,Lista!A:B,2,TRUE)</f>
        <v>1- 2.500.000</v>
      </c>
      <c r="BI576" s="16" t="str">
        <f t="shared" si="18"/>
        <v>Al día</v>
      </c>
      <c r="BJ576" t="str">
        <f t="shared" si="17"/>
        <v>-</v>
      </c>
    </row>
    <row r="577" spans="1:62" x14ac:dyDescent="0.25">
      <c r="A577" t="s">
        <v>56</v>
      </c>
      <c r="B577" t="s">
        <v>171</v>
      </c>
      <c r="C577" s="17">
        <v>144205</v>
      </c>
      <c r="D577">
        <v>4</v>
      </c>
      <c r="E577">
        <v>19028</v>
      </c>
      <c r="F577" s="23">
        <v>43671</v>
      </c>
      <c r="G577" s="23">
        <v>44788</v>
      </c>
      <c r="H577">
        <v>0</v>
      </c>
      <c r="I577">
        <v>1</v>
      </c>
      <c r="J577">
        <v>19</v>
      </c>
      <c r="K577">
        <v>30</v>
      </c>
      <c r="L577">
        <v>2</v>
      </c>
      <c r="M577" s="25">
        <v>21.02</v>
      </c>
      <c r="N577" s="25">
        <v>23.168139</v>
      </c>
      <c r="O577" s="27">
        <v>10000000</v>
      </c>
      <c r="P577" s="27">
        <v>376853</v>
      </c>
      <c r="Q577" s="27">
        <v>5453741</v>
      </c>
      <c r="R577" s="27">
        <v>70048</v>
      </c>
      <c r="S577">
        <v>0</v>
      </c>
      <c r="T577">
        <v>0</v>
      </c>
      <c r="V577" s="27">
        <v>0</v>
      </c>
      <c r="W577" s="27">
        <v>0</v>
      </c>
      <c r="X577" s="27">
        <v>0</v>
      </c>
      <c r="AA577" s="23">
        <v>44263</v>
      </c>
      <c r="AB577">
        <v>1</v>
      </c>
      <c r="AC577" t="s">
        <v>57</v>
      </c>
      <c r="AD577">
        <v>1</v>
      </c>
      <c r="AE577">
        <v>30</v>
      </c>
      <c r="AF577" s="27">
        <v>0</v>
      </c>
      <c r="AM577">
        <v>1</v>
      </c>
      <c r="AN577">
        <v>1</v>
      </c>
      <c r="AQ577" s="27">
        <v>1359000</v>
      </c>
      <c r="AR577" t="s">
        <v>58</v>
      </c>
      <c r="AS577">
        <v>0</v>
      </c>
      <c r="AT577">
        <v>0</v>
      </c>
      <c r="AW577">
        <v>5</v>
      </c>
      <c r="BB577">
        <v>1</v>
      </c>
      <c r="BC577">
        <v>7</v>
      </c>
      <c r="BD577">
        <v>2</v>
      </c>
      <c r="BE577" s="3">
        <v>44286</v>
      </c>
      <c r="BF577" s="16" t="str">
        <f>VLOOKUP(C577,'Cta Contable'!A:E,5,FALSE)</f>
        <v>A</v>
      </c>
      <c r="BG577" s="16" t="str">
        <f>VLOOKUP(C577,'Cta Contable'!A:D,4,FALSE)</f>
        <v>Consumo</v>
      </c>
      <c r="BH577" t="str">
        <f>VLOOKUP(Q577,Lista!A:B,2,TRUE)</f>
        <v>5.000.001 - 10.000.000</v>
      </c>
      <c r="BI577" s="16" t="str">
        <f t="shared" si="18"/>
        <v>Al día</v>
      </c>
      <c r="BJ577" t="str">
        <f t="shared" si="17"/>
        <v>-</v>
      </c>
    </row>
    <row r="578" spans="1:62" x14ac:dyDescent="0.25">
      <c r="A578" t="s">
        <v>56</v>
      </c>
      <c r="B578" t="s">
        <v>171</v>
      </c>
      <c r="C578" s="17">
        <v>144205</v>
      </c>
      <c r="D578">
        <v>4</v>
      </c>
      <c r="E578">
        <v>19609</v>
      </c>
      <c r="F578" s="23">
        <v>44013</v>
      </c>
      <c r="G578" s="23">
        <v>44875</v>
      </c>
      <c r="H578">
        <v>0</v>
      </c>
      <c r="I578">
        <v>1</v>
      </c>
      <c r="J578">
        <v>8</v>
      </c>
      <c r="K578">
        <v>30</v>
      </c>
      <c r="L578">
        <v>2</v>
      </c>
      <c r="M578" s="25">
        <v>23.28</v>
      </c>
      <c r="N578" s="25">
        <v>25.931840999999999</v>
      </c>
      <c r="O578" s="27">
        <v>4430466</v>
      </c>
      <c r="P578" s="27">
        <v>206571</v>
      </c>
      <c r="Q578" s="27">
        <v>3397381</v>
      </c>
      <c r="R578" s="27">
        <v>36733</v>
      </c>
      <c r="S578">
        <v>0</v>
      </c>
      <c r="T578">
        <v>0</v>
      </c>
      <c r="V578" s="27">
        <v>0</v>
      </c>
      <c r="W578" s="27">
        <v>0</v>
      </c>
      <c r="X578" s="27">
        <v>0</v>
      </c>
      <c r="AA578" s="23">
        <v>44279</v>
      </c>
      <c r="AB578">
        <v>1</v>
      </c>
      <c r="AC578" t="s">
        <v>57</v>
      </c>
      <c r="AD578">
        <v>1</v>
      </c>
      <c r="AE578">
        <v>30</v>
      </c>
      <c r="AF578" s="27">
        <v>0</v>
      </c>
      <c r="AM578">
        <v>1</v>
      </c>
      <c r="AN578">
        <v>1</v>
      </c>
      <c r="AQ578" s="27">
        <v>609000</v>
      </c>
      <c r="AR578" t="s">
        <v>58</v>
      </c>
      <c r="AS578">
        <v>0</v>
      </c>
      <c r="AT578">
        <v>0</v>
      </c>
      <c r="AW578">
        <v>1</v>
      </c>
      <c r="AX578">
        <v>2</v>
      </c>
      <c r="AY578">
        <v>44013</v>
      </c>
      <c r="AZ578" t="s">
        <v>59</v>
      </c>
      <c r="BB578">
        <v>1</v>
      </c>
      <c r="BC578">
        <v>7</v>
      </c>
      <c r="BD578">
        <v>2</v>
      </c>
      <c r="BE578" s="3">
        <v>44286</v>
      </c>
      <c r="BF578" s="16" t="str">
        <f>VLOOKUP(C578,'Cta Contable'!A:E,5,FALSE)</f>
        <v>A</v>
      </c>
      <c r="BG578" s="16" t="str">
        <f>VLOOKUP(C578,'Cta Contable'!A:D,4,FALSE)</f>
        <v>Consumo</v>
      </c>
      <c r="BH578" t="str">
        <f>VLOOKUP(Q578,Lista!A:B,2,TRUE)</f>
        <v>2.500.001 - 5.000.000</v>
      </c>
      <c r="BI578" s="16" t="str">
        <f t="shared" si="18"/>
        <v>Al día</v>
      </c>
      <c r="BJ578" t="str">
        <f t="shared" si="17"/>
        <v>-</v>
      </c>
    </row>
    <row r="579" spans="1:62" x14ac:dyDescent="0.25">
      <c r="A579" t="s">
        <v>56</v>
      </c>
      <c r="B579" t="s">
        <v>171</v>
      </c>
      <c r="C579" s="17">
        <v>144205</v>
      </c>
      <c r="D579">
        <v>4</v>
      </c>
      <c r="E579">
        <v>21179</v>
      </c>
      <c r="F579" s="23">
        <v>44209</v>
      </c>
      <c r="G579" s="23">
        <v>44834</v>
      </c>
      <c r="H579">
        <v>0</v>
      </c>
      <c r="I579">
        <v>1</v>
      </c>
      <c r="J579">
        <v>2</v>
      </c>
      <c r="K579">
        <v>30</v>
      </c>
      <c r="L579">
        <v>2</v>
      </c>
      <c r="M579" s="25">
        <v>22.619997999999999</v>
      </c>
      <c r="N579" s="25">
        <v>25.118919999999999</v>
      </c>
      <c r="O579" s="27">
        <v>2500000</v>
      </c>
      <c r="P579" s="27">
        <v>151200</v>
      </c>
      <c r="Q579" s="27">
        <v>2286820</v>
      </c>
      <c r="R579" s="27">
        <v>2874</v>
      </c>
      <c r="S579">
        <v>0</v>
      </c>
      <c r="T579">
        <v>0</v>
      </c>
      <c r="V579" s="27">
        <v>0</v>
      </c>
      <c r="W579" s="27">
        <v>0</v>
      </c>
      <c r="X579" s="27">
        <v>0</v>
      </c>
      <c r="AA579" s="23">
        <v>44283</v>
      </c>
      <c r="AB579">
        <v>1</v>
      </c>
      <c r="AC579" t="s">
        <v>57</v>
      </c>
      <c r="AD579">
        <v>1</v>
      </c>
      <c r="AE579">
        <v>30</v>
      </c>
      <c r="AF579" s="27">
        <v>0</v>
      </c>
      <c r="AM579">
        <v>1</v>
      </c>
      <c r="AN579">
        <v>1</v>
      </c>
      <c r="AQ579" s="27">
        <v>530000</v>
      </c>
      <c r="AR579" t="s">
        <v>58</v>
      </c>
      <c r="AS579">
        <v>0</v>
      </c>
      <c r="AT579">
        <v>0</v>
      </c>
      <c r="AW579">
        <v>5</v>
      </c>
      <c r="BB579">
        <v>1</v>
      </c>
      <c r="BC579">
        <v>7</v>
      </c>
      <c r="BD579">
        <v>2</v>
      </c>
      <c r="BE579" s="3">
        <v>44286</v>
      </c>
      <c r="BF579" s="16" t="str">
        <f>VLOOKUP(C579,'Cta Contable'!A:E,5,FALSE)</f>
        <v>A</v>
      </c>
      <c r="BG579" s="16" t="str">
        <f>VLOOKUP(C579,'Cta Contable'!A:D,4,FALSE)</f>
        <v>Consumo</v>
      </c>
      <c r="BH579" t="str">
        <f>VLOOKUP(Q579,Lista!A:B,2,TRUE)</f>
        <v>1- 2.500.000</v>
      </c>
      <c r="BI579" s="16" t="str">
        <f t="shared" si="18"/>
        <v>Al día</v>
      </c>
      <c r="BJ579" t="str">
        <f t="shared" ref="BJ579:BJ642" si="19">IF(AND(AO579&lt;&gt;"",AP579&lt;&gt;"A"),"Reestructurado","-")</f>
        <v>-</v>
      </c>
    </row>
    <row r="580" spans="1:62" x14ac:dyDescent="0.25">
      <c r="A580" t="s">
        <v>56</v>
      </c>
      <c r="B580" t="s">
        <v>171</v>
      </c>
      <c r="C580" s="17">
        <v>144205</v>
      </c>
      <c r="D580">
        <v>4</v>
      </c>
      <c r="E580">
        <v>19664</v>
      </c>
      <c r="F580" s="23">
        <v>43822</v>
      </c>
      <c r="G580" s="23">
        <v>44577</v>
      </c>
      <c r="H580">
        <v>0</v>
      </c>
      <c r="I580">
        <v>1</v>
      </c>
      <c r="J580">
        <v>15</v>
      </c>
      <c r="K580">
        <v>30</v>
      </c>
      <c r="L580">
        <v>2</v>
      </c>
      <c r="M580" s="25">
        <v>23.35</v>
      </c>
      <c r="N580" s="25">
        <v>26.018343000000002</v>
      </c>
      <c r="O580" s="27">
        <v>3000000</v>
      </c>
      <c r="P580" s="27">
        <v>157642</v>
      </c>
      <c r="Q580" s="27">
        <v>1228722</v>
      </c>
      <c r="R580" s="27">
        <v>11955</v>
      </c>
      <c r="S580">
        <v>0</v>
      </c>
      <c r="T580">
        <v>0</v>
      </c>
      <c r="V580" s="27">
        <v>0</v>
      </c>
      <c r="W580" s="27">
        <v>0</v>
      </c>
      <c r="X580" s="27">
        <v>0</v>
      </c>
      <c r="AA580" s="23">
        <v>44270</v>
      </c>
      <c r="AB580">
        <v>1</v>
      </c>
      <c r="AC580" t="s">
        <v>57</v>
      </c>
      <c r="AD580">
        <v>1</v>
      </c>
      <c r="AE580">
        <v>30</v>
      </c>
      <c r="AF580" s="27">
        <v>0</v>
      </c>
      <c r="AM580">
        <v>1</v>
      </c>
      <c r="AN580">
        <v>1</v>
      </c>
      <c r="AQ580" s="27">
        <v>1081000</v>
      </c>
      <c r="AR580" t="s">
        <v>58</v>
      </c>
      <c r="AS580">
        <v>0</v>
      </c>
      <c r="AT580">
        <v>0</v>
      </c>
      <c r="AW580">
        <v>5</v>
      </c>
      <c r="BB580">
        <v>1</v>
      </c>
      <c r="BC580">
        <v>7</v>
      </c>
      <c r="BD580">
        <v>2</v>
      </c>
      <c r="BE580" s="3">
        <v>44286</v>
      </c>
      <c r="BF580" s="16" t="str">
        <f>VLOOKUP(C580,'Cta Contable'!A:E,5,FALSE)</f>
        <v>A</v>
      </c>
      <c r="BG580" s="16" t="str">
        <f>VLOOKUP(C580,'Cta Contable'!A:D,4,FALSE)</f>
        <v>Consumo</v>
      </c>
      <c r="BH580" t="str">
        <f>VLOOKUP(Q580,Lista!A:B,2,TRUE)</f>
        <v>1- 2.500.000</v>
      </c>
      <c r="BI580" s="16" t="str">
        <f t="shared" ref="BI580:BI643" si="20">IF(BF580&lt;&gt;"A","Mora","Al día")</f>
        <v>Al día</v>
      </c>
      <c r="BJ580" t="str">
        <f t="shared" si="19"/>
        <v>-</v>
      </c>
    </row>
    <row r="581" spans="1:62" x14ac:dyDescent="0.25">
      <c r="A581" t="s">
        <v>56</v>
      </c>
      <c r="B581" t="s">
        <v>171</v>
      </c>
      <c r="C581" s="17">
        <v>144205</v>
      </c>
      <c r="D581">
        <v>4</v>
      </c>
      <c r="E581">
        <v>20682</v>
      </c>
      <c r="F581" s="23">
        <v>44112</v>
      </c>
      <c r="G581" s="23">
        <v>45534</v>
      </c>
      <c r="H581">
        <v>30</v>
      </c>
      <c r="I581">
        <v>1</v>
      </c>
      <c r="J581">
        <v>3</v>
      </c>
      <c r="K581">
        <v>30</v>
      </c>
      <c r="L581">
        <v>2</v>
      </c>
      <c r="M581" s="25">
        <v>17.420000000000002</v>
      </c>
      <c r="N581" s="25">
        <v>18.880393000000002</v>
      </c>
      <c r="O581" s="27">
        <v>19900000</v>
      </c>
      <c r="P581" s="27">
        <v>596026</v>
      </c>
      <c r="Q581" s="27">
        <v>18651541</v>
      </c>
      <c r="R581" s="27">
        <v>270695</v>
      </c>
      <c r="S581">
        <v>0</v>
      </c>
      <c r="T581">
        <v>0</v>
      </c>
      <c r="V581" s="27">
        <v>0</v>
      </c>
      <c r="W581" s="27">
        <v>0</v>
      </c>
      <c r="X581" s="27">
        <v>0</v>
      </c>
      <c r="AA581" s="23">
        <v>44278</v>
      </c>
      <c r="AB581">
        <v>1</v>
      </c>
      <c r="AC581" t="s">
        <v>57</v>
      </c>
      <c r="AD581">
        <v>1</v>
      </c>
      <c r="AE581">
        <v>30</v>
      </c>
      <c r="AF581" s="27">
        <v>332509</v>
      </c>
      <c r="AM581">
        <v>1</v>
      </c>
      <c r="AN581">
        <v>1</v>
      </c>
      <c r="AQ581" s="27">
        <v>1012000</v>
      </c>
      <c r="AR581" t="s">
        <v>58</v>
      </c>
      <c r="AS581">
        <v>0</v>
      </c>
      <c r="AT581">
        <v>0</v>
      </c>
      <c r="AW581">
        <v>5</v>
      </c>
      <c r="BB581">
        <v>1</v>
      </c>
      <c r="BC581">
        <v>7</v>
      </c>
      <c r="BD581">
        <v>2</v>
      </c>
      <c r="BE581" s="3">
        <v>44286</v>
      </c>
      <c r="BF581" s="16" t="str">
        <f>VLOOKUP(C581,'Cta Contable'!A:E,5,FALSE)</f>
        <v>A</v>
      </c>
      <c r="BG581" s="16" t="str">
        <f>VLOOKUP(C581,'Cta Contable'!A:D,4,FALSE)</f>
        <v>Consumo</v>
      </c>
      <c r="BH581" t="str">
        <f>VLOOKUP(Q581,Lista!A:B,2,TRUE)</f>
        <v>15.000.001 - 20.000.000</v>
      </c>
      <c r="BI581" s="16" t="str">
        <f t="shared" si="20"/>
        <v>Al día</v>
      </c>
      <c r="BJ581" t="str">
        <f t="shared" si="19"/>
        <v>-</v>
      </c>
    </row>
    <row r="582" spans="1:62" x14ac:dyDescent="0.25">
      <c r="A582" t="s">
        <v>56</v>
      </c>
      <c r="B582" t="s">
        <v>171</v>
      </c>
      <c r="C582" s="17">
        <v>144205</v>
      </c>
      <c r="D582">
        <v>4</v>
      </c>
      <c r="E582">
        <v>18650</v>
      </c>
      <c r="F582" s="23">
        <v>43593</v>
      </c>
      <c r="G582" s="23">
        <v>44326</v>
      </c>
      <c r="H582">
        <v>20</v>
      </c>
      <c r="I582">
        <v>1</v>
      </c>
      <c r="J582">
        <v>21</v>
      </c>
      <c r="K582">
        <v>30</v>
      </c>
      <c r="L582">
        <v>2</v>
      </c>
      <c r="M582" s="25">
        <v>23.37</v>
      </c>
      <c r="N582" s="25">
        <v>26.043067000000001</v>
      </c>
      <c r="O582" s="27">
        <v>5300000</v>
      </c>
      <c r="P582" s="27">
        <v>278553</v>
      </c>
      <c r="Q582" s="27">
        <v>804142</v>
      </c>
      <c r="R582" s="27">
        <v>25481</v>
      </c>
      <c r="S582">
        <v>0</v>
      </c>
      <c r="T582">
        <v>0</v>
      </c>
      <c r="V582" s="27">
        <v>0</v>
      </c>
      <c r="W582" s="27">
        <v>0</v>
      </c>
      <c r="X582" s="27">
        <v>0</v>
      </c>
      <c r="AA582" s="23">
        <v>44263</v>
      </c>
      <c r="AB582">
        <v>1</v>
      </c>
      <c r="AC582" t="s">
        <v>57</v>
      </c>
      <c r="AD582">
        <v>1</v>
      </c>
      <c r="AE582">
        <v>30</v>
      </c>
      <c r="AF582" s="27">
        <v>262898</v>
      </c>
      <c r="AM582">
        <v>1</v>
      </c>
      <c r="AN582">
        <v>1</v>
      </c>
      <c r="AQ582" s="27">
        <v>174000</v>
      </c>
      <c r="AR582" t="s">
        <v>58</v>
      </c>
      <c r="AS582">
        <v>0</v>
      </c>
      <c r="AT582">
        <v>0</v>
      </c>
      <c r="AW582">
        <v>5</v>
      </c>
      <c r="BB582">
        <v>1</v>
      </c>
      <c r="BC582">
        <v>7</v>
      </c>
      <c r="BD582">
        <v>2</v>
      </c>
      <c r="BE582" s="3">
        <v>44286</v>
      </c>
      <c r="BF582" s="16" t="str">
        <f>VLOOKUP(C582,'Cta Contable'!A:E,5,FALSE)</f>
        <v>A</v>
      </c>
      <c r="BG582" s="16" t="str">
        <f>VLOOKUP(C582,'Cta Contable'!A:D,4,FALSE)</f>
        <v>Consumo</v>
      </c>
      <c r="BH582" t="str">
        <f>VLOOKUP(Q582,Lista!A:B,2,TRUE)</f>
        <v>1- 2.500.000</v>
      </c>
      <c r="BI582" s="16" t="str">
        <f t="shared" si="20"/>
        <v>Al día</v>
      </c>
      <c r="BJ582" t="str">
        <f t="shared" si="19"/>
        <v>-</v>
      </c>
    </row>
    <row r="583" spans="1:62" x14ac:dyDescent="0.25">
      <c r="A583" t="s">
        <v>56</v>
      </c>
      <c r="B583" t="s">
        <v>171</v>
      </c>
      <c r="C583" s="17">
        <v>144205</v>
      </c>
      <c r="D583">
        <v>4</v>
      </c>
      <c r="E583">
        <v>18691</v>
      </c>
      <c r="F583" s="23">
        <v>43601</v>
      </c>
      <c r="G583" s="23">
        <v>44291</v>
      </c>
      <c r="H583">
        <v>0</v>
      </c>
      <c r="I583">
        <v>1</v>
      </c>
      <c r="J583">
        <v>21</v>
      </c>
      <c r="K583">
        <v>30</v>
      </c>
      <c r="L583">
        <v>2</v>
      </c>
      <c r="M583" s="25">
        <v>23.37</v>
      </c>
      <c r="N583" s="25">
        <v>26.043067000000001</v>
      </c>
      <c r="O583" s="27">
        <v>3300000</v>
      </c>
      <c r="P583" s="27">
        <v>185855</v>
      </c>
      <c r="Q583" s="27">
        <v>154918</v>
      </c>
      <c r="R583" s="27">
        <v>707</v>
      </c>
      <c r="S583">
        <v>0</v>
      </c>
      <c r="T583">
        <v>0</v>
      </c>
      <c r="V583" s="27">
        <v>0</v>
      </c>
      <c r="W583" s="27">
        <v>0</v>
      </c>
      <c r="X583" s="27">
        <v>0</v>
      </c>
      <c r="AA583" s="23">
        <v>44278</v>
      </c>
      <c r="AB583">
        <v>1</v>
      </c>
      <c r="AC583" t="s">
        <v>57</v>
      </c>
      <c r="AD583">
        <v>1</v>
      </c>
      <c r="AE583">
        <v>30</v>
      </c>
      <c r="AF583" s="27">
        <v>0</v>
      </c>
      <c r="AM583">
        <v>1</v>
      </c>
      <c r="AN583">
        <v>1</v>
      </c>
      <c r="AQ583" s="27">
        <v>697000</v>
      </c>
      <c r="AR583" t="s">
        <v>58</v>
      </c>
      <c r="AS583">
        <v>0</v>
      </c>
      <c r="AT583">
        <v>0</v>
      </c>
      <c r="AW583">
        <v>5</v>
      </c>
      <c r="BB583">
        <v>1</v>
      </c>
      <c r="BC583">
        <v>7</v>
      </c>
      <c r="BD583">
        <v>2</v>
      </c>
      <c r="BE583" s="3">
        <v>44286</v>
      </c>
      <c r="BF583" s="16" t="str">
        <f>VLOOKUP(C583,'Cta Contable'!A:E,5,FALSE)</f>
        <v>A</v>
      </c>
      <c r="BG583" s="16" t="str">
        <f>VLOOKUP(C583,'Cta Contable'!A:D,4,FALSE)</f>
        <v>Consumo</v>
      </c>
      <c r="BH583" t="str">
        <f>VLOOKUP(Q583,Lista!A:B,2,TRUE)</f>
        <v>1- 2.500.000</v>
      </c>
      <c r="BI583" s="16" t="str">
        <f t="shared" si="20"/>
        <v>Al día</v>
      </c>
      <c r="BJ583" t="str">
        <f t="shared" si="19"/>
        <v>-</v>
      </c>
    </row>
    <row r="584" spans="1:62" x14ac:dyDescent="0.25">
      <c r="A584" t="s">
        <v>56</v>
      </c>
      <c r="B584" t="s">
        <v>171</v>
      </c>
      <c r="C584" s="17">
        <v>144205</v>
      </c>
      <c r="D584">
        <v>4</v>
      </c>
      <c r="E584">
        <v>19852</v>
      </c>
      <c r="F584" s="23">
        <v>43860</v>
      </c>
      <c r="G584" s="23">
        <v>45514</v>
      </c>
      <c r="H584">
        <v>0</v>
      </c>
      <c r="I584">
        <v>1</v>
      </c>
      <c r="J584">
        <v>14</v>
      </c>
      <c r="K584">
        <v>30</v>
      </c>
      <c r="L584">
        <v>2</v>
      </c>
      <c r="M584" s="25">
        <v>17.38</v>
      </c>
      <c r="N584" s="25">
        <v>18.83353</v>
      </c>
      <c r="O584" s="27">
        <v>18000000</v>
      </c>
      <c r="P584" s="27">
        <v>482794</v>
      </c>
      <c r="Q584" s="27">
        <v>14462135</v>
      </c>
      <c r="R584" s="27">
        <v>132658</v>
      </c>
      <c r="S584">
        <v>0</v>
      </c>
      <c r="T584">
        <v>0</v>
      </c>
      <c r="V584" s="27">
        <v>0</v>
      </c>
      <c r="W584" s="27">
        <v>0</v>
      </c>
      <c r="X584" s="27">
        <v>0</v>
      </c>
      <c r="AA584" s="23">
        <v>44266</v>
      </c>
      <c r="AB584">
        <v>1</v>
      </c>
      <c r="AC584" t="s">
        <v>57</v>
      </c>
      <c r="AD584">
        <v>1</v>
      </c>
      <c r="AE584">
        <v>30</v>
      </c>
      <c r="AF584" s="27">
        <v>0</v>
      </c>
      <c r="AM584">
        <v>1</v>
      </c>
      <c r="AN584">
        <v>1</v>
      </c>
      <c r="AQ584" s="27">
        <v>269000</v>
      </c>
      <c r="AR584" t="s">
        <v>58</v>
      </c>
      <c r="AS584">
        <v>0</v>
      </c>
      <c r="AT584">
        <v>0</v>
      </c>
      <c r="AW584">
        <v>5</v>
      </c>
      <c r="BB584">
        <v>1</v>
      </c>
      <c r="BC584">
        <v>7</v>
      </c>
      <c r="BD584">
        <v>2</v>
      </c>
      <c r="BE584" s="3">
        <v>44286</v>
      </c>
      <c r="BF584" s="16" t="str">
        <f>VLOOKUP(C584,'Cta Contable'!A:E,5,FALSE)</f>
        <v>A</v>
      </c>
      <c r="BG584" s="16" t="str">
        <f>VLOOKUP(C584,'Cta Contable'!A:D,4,FALSE)</f>
        <v>Consumo</v>
      </c>
      <c r="BH584" t="str">
        <f>VLOOKUP(Q584,Lista!A:B,2,TRUE)</f>
        <v>10.000.001 - 15.000.000</v>
      </c>
      <c r="BI584" s="16" t="str">
        <f t="shared" si="20"/>
        <v>Al día</v>
      </c>
      <c r="BJ584" t="str">
        <f t="shared" si="19"/>
        <v>-</v>
      </c>
    </row>
    <row r="585" spans="1:62" x14ac:dyDescent="0.25">
      <c r="A585" t="s">
        <v>56</v>
      </c>
      <c r="B585" t="s">
        <v>171</v>
      </c>
      <c r="C585" s="17">
        <v>144105</v>
      </c>
      <c r="D585">
        <v>4</v>
      </c>
      <c r="E585">
        <v>21366</v>
      </c>
      <c r="F585" s="23">
        <v>44253</v>
      </c>
      <c r="G585" s="23">
        <v>45488</v>
      </c>
      <c r="H585">
        <v>0</v>
      </c>
      <c r="I585">
        <v>1</v>
      </c>
      <c r="J585">
        <v>0</v>
      </c>
      <c r="K585">
        <v>30</v>
      </c>
      <c r="L585">
        <v>2</v>
      </c>
      <c r="M585" s="25">
        <v>22.619997999999999</v>
      </c>
      <c r="N585" s="25">
        <v>25.118919999999999</v>
      </c>
      <c r="O585" s="27">
        <v>10500000</v>
      </c>
      <c r="P585" s="27">
        <v>376136</v>
      </c>
      <c r="Q585" s="27">
        <v>10500000</v>
      </c>
      <c r="R585" s="27">
        <v>98970</v>
      </c>
      <c r="S585">
        <v>0</v>
      </c>
      <c r="T585">
        <v>0</v>
      </c>
      <c r="V585" s="27">
        <v>0</v>
      </c>
      <c r="W585" s="27">
        <v>0</v>
      </c>
      <c r="X585" s="27">
        <v>0</v>
      </c>
      <c r="AA585" s="23">
        <v>44270</v>
      </c>
      <c r="AB585">
        <v>1</v>
      </c>
      <c r="AC585" t="s">
        <v>57</v>
      </c>
      <c r="AD585">
        <v>1</v>
      </c>
      <c r="AE585">
        <v>30</v>
      </c>
      <c r="AF585" s="27">
        <v>0</v>
      </c>
      <c r="AM585">
        <v>1</v>
      </c>
      <c r="AN585">
        <v>1</v>
      </c>
      <c r="AQ585" s="27">
        <v>582000</v>
      </c>
      <c r="AR585" t="s">
        <v>58</v>
      </c>
      <c r="AS585">
        <v>0</v>
      </c>
      <c r="AT585">
        <v>0</v>
      </c>
      <c r="AU585">
        <v>1</v>
      </c>
      <c r="AV585" t="s">
        <v>61</v>
      </c>
      <c r="AW585">
        <v>5</v>
      </c>
      <c r="BB585">
        <v>1</v>
      </c>
      <c r="BC585">
        <v>7</v>
      </c>
      <c r="BD585">
        <v>2</v>
      </c>
      <c r="BE585" s="3">
        <v>44286</v>
      </c>
      <c r="BF585" s="16" t="str">
        <f>VLOOKUP(C585,'Cta Contable'!A:E,5,FALSE)</f>
        <v>A</v>
      </c>
      <c r="BG585" s="16" t="str">
        <f>VLOOKUP(C585,'Cta Contable'!A:D,4,FALSE)</f>
        <v>Consumo</v>
      </c>
      <c r="BH585" t="str">
        <f>VLOOKUP(Q585,Lista!A:B,2,TRUE)</f>
        <v>10.000.001 - 15.000.000</v>
      </c>
      <c r="BI585" s="16" t="str">
        <f t="shared" si="20"/>
        <v>Al día</v>
      </c>
      <c r="BJ585" t="str">
        <f t="shared" si="19"/>
        <v>-</v>
      </c>
    </row>
    <row r="586" spans="1:62" x14ac:dyDescent="0.25">
      <c r="A586" t="s">
        <v>56</v>
      </c>
      <c r="B586" t="s">
        <v>171</v>
      </c>
      <c r="C586" s="17">
        <v>144205</v>
      </c>
      <c r="D586">
        <v>4</v>
      </c>
      <c r="E586">
        <v>19601</v>
      </c>
      <c r="F586" s="23">
        <v>44013</v>
      </c>
      <c r="G586" s="23">
        <v>45056</v>
      </c>
      <c r="H586">
        <v>20</v>
      </c>
      <c r="I586">
        <v>1</v>
      </c>
      <c r="J586">
        <v>7</v>
      </c>
      <c r="K586">
        <v>30</v>
      </c>
      <c r="L586">
        <v>2</v>
      </c>
      <c r="M586" s="25">
        <v>17.28</v>
      </c>
      <c r="N586" s="25">
        <v>18.716446000000001</v>
      </c>
      <c r="O586" s="27">
        <v>14353611</v>
      </c>
      <c r="P586" s="27">
        <v>536883</v>
      </c>
      <c r="Q586" s="27">
        <v>11939993</v>
      </c>
      <c r="R586" s="27">
        <v>283962</v>
      </c>
      <c r="S586">
        <v>0</v>
      </c>
      <c r="T586">
        <v>0</v>
      </c>
      <c r="V586" s="27">
        <v>0</v>
      </c>
      <c r="W586" s="27">
        <v>0</v>
      </c>
      <c r="X586" s="27">
        <v>0</v>
      </c>
      <c r="AA586" s="23">
        <v>44265</v>
      </c>
      <c r="AB586">
        <v>1</v>
      </c>
      <c r="AC586" t="s">
        <v>57</v>
      </c>
      <c r="AD586">
        <v>1</v>
      </c>
      <c r="AE586">
        <v>30</v>
      </c>
      <c r="AF586" s="27">
        <v>364961</v>
      </c>
      <c r="AM586">
        <v>1</v>
      </c>
      <c r="AN586">
        <v>1</v>
      </c>
      <c r="AQ586" s="27">
        <v>243000</v>
      </c>
      <c r="AR586" t="s">
        <v>58</v>
      </c>
      <c r="AS586">
        <v>0</v>
      </c>
      <c r="AT586">
        <v>0</v>
      </c>
      <c r="AW586">
        <v>1</v>
      </c>
      <c r="AX586">
        <v>2</v>
      </c>
      <c r="AY586">
        <v>44013</v>
      </c>
      <c r="AZ586" t="s">
        <v>59</v>
      </c>
      <c r="BB586">
        <v>1</v>
      </c>
      <c r="BC586">
        <v>7</v>
      </c>
      <c r="BD586">
        <v>2</v>
      </c>
      <c r="BE586" s="3">
        <v>44286</v>
      </c>
      <c r="BF586" s="16" t="str">
        <f>VLOOKUP(C586,'Cta Contable'!A:E,5,FALSE)</f>
        <v>A</v>
      </c>
      <c r="BG586" s="16" t="str">
        <f>VLOOKUP(C586,'Cta Contable'!A:D,4,FALSE)</f>
        <v>Consumo</v>
      </c>
      <c r="BH586" t="str">
        <f>VLOOKUP(Q586,Lista!A:B,2,TRUE)</f>
        <v>10.000.001 - 15.000.000</v>
      </c>
      <c r="BI586" s="16" t="str">
        <f t="shared" si="20"/>
        <v>Al día</v>
      </c>
      <c r="BJ586" t="str">
        <f t="shared" si="19"/>
        <v>-</v>
      </c>
    </row>
    <row r="587" spans="1:62" x14ac:dyDescent="0.25">
      <c r="A587" t="s">
        <v>56</v>
      </c>
      <c r="B587" t="s">
        <v>171</v>
      </c>
      <c r="C587" s="17">
        <v>144205</v>
      </c>
      <c r="D587">
        <v>4</v>
      </c>
      <c r="E587">
        <v>18606</v>
      </c>
      <c r="F587" s="23">
        <v>43585</v>
      </c>
      <c r="G587" s="23">
        <v>44910</v>
      </c>
      <c r="H587">
        <v>15</v>
      </c>
      <c r="I587">
        <v>1</v>
      </c>
      <c r="J587">
        <v>21</v>
      </c>
      <c r="K587">
        <v>30</v>
      </c>
      <c r="L587">
        <v>2</v>
      </c>
      <c r="M587" s="25">
        <v>21.08</v>
      </c>
      <c r="N587" s="25">
        <v>23.240787000000001</v>
      </c>
      <c r="O587" s="27">
        <v>13000000</v>
      </c>
      <c r="P587" s="27">
        <v>433275</v>
      </c>
      <c r="Q587" s="27">
        <v>7849853</v>
      </c>
      <c r="R587" s="27">
        <v>205292</v>
      </c>
      <c r="S587">
        <v>0</v>
      </c>
      <c r="T587">
        <v>0</v>
      </c>
      <c r="V587" s="27">
        <v>0</v>
      </c>
      <c r="W587" s="27">
        <v>0</v>
      </c>
      <c r="X587" s="27">
        <v>0</v>
      </c>
      <c r="AA587" s="23">
        <v>44254</v>
      </c>
      <c r="AB587">
        <v>1</v>
      </c>
      <c r="AC587" t="s">
        <v>57</v>
      </c>
      <c r="AD587">
        <v>1</v>
      </c>
      <c r="AE587">
        <v>30</v>
      </c>
      <c r="AF587" s="27">
        <v>295398</v>
      </c>
      <c r="AM587">
        <v>1</v>
      </c>
      <c r="AN587">
        <v>1</v>
      </c>
      <c r="AQ587" s="27">
        <v>1781000</v>
      </c>
      <c r="AR587" t="s">
        <v>58</v>
      </c>
      <c r="AS587">
        <v>0</v>
      </c>
      <c r="AT587">
        <v>0</v>
      </c>
      <c r="AW587">
        <v>5</v>
      </c>
      <c r="BB587">
        <v>1</v>
      </c>
      <c r="BC587">
        <v>7</v>
      </c>
      <c r="BD587">
        <v>2</v>
      </c>
      <c r="BE587" s="3">
        <v>44286</v>
      </c>
      <c r="BF587" s="16" t="str">
        <f>VLOOKUP(C587,'Cta Contable'!A:E,5,FALSE)</f>
        <v>A</v>
      </c>
      <c r="BG587" s="16" t="str">
        <f>VLOOKUP(C587,'Cta Contable'!A:D,4,FALSE)</f>
        <v>Consumo</v>
      </c>
      <c r="BH587" t="str">
        <f>VLOOKUP(Q587,Lista!A:B,2,TRUE)</f>
        <v>5.000.001 - 10.000.000</v>
      </c>
      <c r="BI587" s="16" t="str">
        <f t="shared" si="20"/>
        <v>Al día</v>
      </c>
      <c r="BJ587" t="str">
        <f t="shared" si="19"/>
        <v>-</v>
      </c>
    </row>
    <row r="588" spans="1:62" x14ac:dyDescent="0.25">
      <c r="A588" t="s">
        <v>56</v>
      </c>
      <c r="B588" t="s">
        <v>171</v>
      </c>
      <c r="C588" s="17">
        <v>144205</v>
      </c>
      <c r="D588">
        <v>4</v>
      </c>
      <c r="E588">
        <v>21324</v>
      </c>
      <c r="F588" s="23">
        <v>44244</v>
      </c>
      <c r="G588" s="23">
        <v>45122</v>
      </c>
      <c r="H588">
        <v>0</v>
      </c>
      <c r="I588">
        <v>1</v>
      </c>
      <c r="J588">
        <v>1</v>
      </c>
      <c r="K588">
        <v>30</v>
      </c>
      <c r="L588">
        <v>2</v>
      </c>
      <c r="M588" s="25">
        <v>22.619997999999999</v>
      </c>
      <c r="N588" s="25">
        <v>25.118919999999999</v>
      </c>
      <c r="O588" s="27">
        <v>3300000</v>
      </c>
      <c r="P588" s="27">
        <v>152765</v>
      </c>
      <c r="Q588" s="27">
        <v>3151148</v>
      </c>
      <c r="R588" s="27">
        <v>25740</v>
      </c>
      <c r="S588">
        <v>0</v>
      </c>
      <c r="T588">
        <v>0</v>
      </c>
      <c r="V588" s="27">
        <v>0</v>
      </c>
      <c r="W588" s="27">
        <v>0</v>
      </c>
      <c r="X588" s="27">
        <v>0</v>
      </c>
      <c r="AA588" s="23">
        <v>44272</v>
      </c>
      <c r="AB588">
        <v>1</v>
      </c>
      <c r="AC588" t="s">
        <v>57</v>
      </c>
      <c r="AD588">
        <v>1</v>
      </c>
      <c r="AE588">
        <v>30</v>
      </c>
      <c r="AF588" s="27">
        <v>0</v>
      </c>
      <c r="AM588">
        <v>1</v>
      </c>
      <c r="AN588">
        <v>1</v>
      </c>
      <c r="AQ588" s="27">
        <v>303000</v>
      </c>
      <c r="AR588" t="s">
        <v>58</v>
      </c>
      <c r="AS588">
        <v>0</v>
      </c>
      <c r="AT588">
        <v>0</v>
      </c>
      <c r="AW588">
        <v>5</v>
      </c>
      <c r="BB588">
        <v>1</v>
      </c>
      <c r="BC588">
        <v>7</v>
      </c>
      <c r="BD588">
        <v>2</v>
      </c>
      <c r="BE588" s="3">
        <v>44286</v>
      </c>
      <c r="BF588" s="16" t="str">
        <f>VLOOKUP(C588,'Cta Contable'!A:E,5,FALSE)</f>
        <v>A</v>
      </c>
      <c r="BG588" s="16" t="str">
        <f>VLOOKUP(C588,'Cta Contable'!A:D,4,FALSE)</f>
        <v>Consumo</v>
      </c>
      <c r="BH588" t="str">
        <f>VLOOKUP(Q588,Lista!A:B,2,TRUE)</f>
        <v>2.500.001 - 5.000.000</v>
      </c>
      <c r="BI588" s="16" t="str">
        <f t="shared" si="20"/>
        <v>Al día</v>
      </c>
      <c r="BJ588" t="str">
        <f t="shared" si="19"/>
        <v>-</v>
      </c>
    </row>
    <row r="589" spans="1:62" x14ac:dyDescent="0.25">
      <c r="A589" t="s">
        <v>56</v>
      </c>
      <c r="B589" t="s">
        <v>171</v>
      </c>
      <c r="C589" s="17">
        <v>144205</v>
      </c>
      <c r="D589">
        <v>4</v>
      </c>
      <c r="E589">
        <v>18287</v>
      </c>
      <c r="F589" s="23">
        <v>43523</v>
      </c>
      <c r="G589" s="23">
        <v>44691</v>
      </c>
      <c r="H589">
        <v>0</v>
      </c>
      <c r="I589">
        <v>1</v>
      </c>
      <c r="J589">
        <v>28</v>
      </c>
      <c r="K589">
        <v>30</v>
      </c>
      <c r="L589">
        <v>2</v>
      </c>
      <c r="M589" s="25">
        <v>21.03</v>
      </c>
      <c r="N589" s="25">
        <v>23.180243999999998</v>
      </c>
      <c r="O589" s="27">
        <v>16000000</v>
      </c>
      <c r="P589" s="27">
        <v>580247</v>
      </c>
      <c r="Q589" s="27">
        <v>5261395</v>
      </c>
      <c r="R589" s="27">
        <v>6148</v>
      </c>
      <c r="S589">
        <v>0</v>
      </c>
      <c r="T589">
        <v>0</v>
      </c>
      <c r="V589" s="27">
        <v>0</v>
      </c>
      <c r="W589" s="27">
        <v>0</v>
      </c>
      <c r="X589" s="27">
        <v>0</v>
      </c>
      <c r="AA589" s="23">
        <v>44283</v>
      </c>
      <c r="AB589">
        <v>1</v>
      </c>
      <c r="AC589" t="s">
        <v>57</v>
      </c>
      <c r="AD589">
        <v>1</v>
      </c>
      <c r="AE589">
        <v>30</v>
      </c>
      <c r="AF589" s="27">
        <v>0</v>
      </c>
      <c r="AM589">
        <v>1</v>
      </c>
      <c r="AN589">
        <v>1</v>
      </c>
      <c r="AQ589" s="27">
        <v>1758000</v>
      </c>
      <c r="AR589" t="s">
        <v>58</v>
      </c>
      <c r="AS589">
        <v>0</v>
      </c>
      <c r="AT589">
        <v>0</v>
      </c>
      <c r="AW589">
        <v>5</v>
      </c>
      <c r="BB589">
        <v>1</v>
      </c>
      <c r="BC589">
        <v>7</v>
      </c>
      <c r="BD589">
        <v>2</v>
      </c>
      <c r="BE589" s="3">
        <v>44286</v>
      </c>
      <c r="BF589" s="16" t="str">
        <f>VLOOKUP(C589,'Cta Contable'!A:E,5,FALSE)</f>
        <v>A</v>
      </c>
      <c r="BG589" s="16" t="str">
        <f>VLOOKUP(C589,'Cta Contable'!A:D,4,FALSE)</f>
        <v>Consumo</v>
      </c>
      <c r="BH589" t="str">
        <f>VLOOKUP(Q589,Lista!A:B,2,TRUE)</f>
        <v>5.000.001 - 10.000.000</v>
      </c>
      <c r="BI589" s="16" t="str">
        <f t="shared" si="20"/>
        <v>Al día</v>
      </c>
      <c r="BJ589" t="str">
        <f t="shared" si="19"/>
        <v>-</v>
      </c>
    </row>
    <row r="590" spans="1:62" x14ac:dyDescent="0.25">
      <c r="A590" t="s">
        <v>56</v>
      </c>
      <c r="B590" t="s">
        <v>171</v>
      </c>
      <c r="C590" s="17">
        <v>144205</v>
      </c>
      <c r="D590">
        <v>4</v>
      </c>
      <c r="E590">
        <v>19435</v>
      </c>
      <c r="F590" s="23">
        <v>43766</v>
      </c>
      <c r="G590" s="23">
        <v>44788</v>
      </c>
      <c r="H590">
        <v>0</v>
      </c>
      <c r="I590">
        <v>1</v>
      </c>
      <c r="J590">
        <v>16</v>
      </c>
      <c r="K590">
        <v>30</v>
      </c>
      <c r="L590">
        <v>2</v>
      </c>
      <c r="M590" s="25">
        <v>20.93</v>
      </c>
      <c r="N590" s="25">
        <v>23.059239999999999</v>
      </c>
      <c r="O590" s="27">
        <v>29900000</v>
      </c>
      <c r="P590" s="27">
        <v>1199357</v>
      </c>
      <c r="Q590" s="27">
        <v>17413584</v>
      </c>
      <c r="R590" s="27">
        <v>192356</v>
      </c>
      <c r="S590">
        <v>0</v>
      </c>
      <c r="T590">
        <v>0</v>
      </c>
      <c r="V590" s="27">
        <v>0</v>
      </c>
      <c r="W590" s="27">
        <v>0</v>
      </c>
      <c r="X590" s="27">
        <v>0</v>
      </c>
      <c r="AA590" s="23">
        <v>44266</v>
      </c>
      <c r="AB590">
        <v>1</v>
      </c>
      <c r="AC590" t="s">
        <v>57</v>
      </c>
      <c r="AD590">
        <v>1</v>
      </c>
      <c r="AE590">
        <v>30</v>
      </c>
      <c r="AF590" s="27">
        <v>0</v>
      </c>
      <c r="AM590">
        <v>1</v>
      </c>
      <c r="AN590">
        <v>1</v>
      </c>
      <c r="AQ590" s="27">
        <v>2004000</v>
      </c>
      <c r="AR590" t="s">
        <v>58</v>
      </c>
      <c r="AS590">
        <v>0</v>
      </c>
      <c r="AT590">
        <v>0</v>
      </c>
      <c r="AW590">
        <v>5</v>
      </c>
      <c r="BB590">
        <v>1</v>
      </c>
      <c r="BC590">
        <v>7</v>
      </c>
      <c r="BD590">
        <v>2</v>
      </c>
      <c r="BE590" s="3">
        <v>44286</v>
      </c>
      <c r="BF590" s="16" t="str">
        <f>VLOOKUP(C590,'Cta Contable'!A:E,5,FALSE)</f>
        <v>A</v>
      </c>
      <c r="BG590" s="16" t="str">
        <f>VLOOKUP(C590,'Cta Contable'!A:D,4,FALSE)</f>
        <v>Consumo</v>
      </c>
      <c r="BH590" t="str">
        <f>VLOOKUP(Q590,Lista!A:B,2,TRUE)</f>
        <v>15.000.001 - 20.000.000</v>
      </c>
      <c r="BI590" s="16" t="str">
        <f t="shared" si="20"/>
        <v>Al día</v>
      </c>
      <c r="BJ590" t="str">
        <f t="shared" si="19"/>
        <v>-</v>
      </c>
    </row>
    <row r="591" spans="1:62" x14ac:dyDescent="0.25">
      <c r="A591" t="s">
        <v>56</v>
      </c>
      <c r="B591" t="s">
        <v>171</v>
      </c>
      <c r="C591" s="17">
        <v>144105</v>
      </c>
      <c r="D591">
        <v>4</v>
      </c>
      <c r="E591">
        <v>19335</v>
      </c>
      <c r="F591" s="23">
        <v>43738</v>
      </c>
      <c r="G591" s="23">
        <v>44652</v>
      </c>
      <c r="H591">
        <v>0</v>
      </c>
      <c r="I591">
        <v>1</v>
      </c>
      <c r="J591">
        <v>17</v>
      </c>
      <c r="K591">
        <v>30</v>
      </c>
      <c r="L591">
        <v>2</v>
      </c>
      <c r="M591" s="25">
        <v>20.94</v>
      </c>
      <c r="N591" s="25">
        <v>23.071335999999999</v>
      </c>
      <c r="O591" s="27">
        <v>5000000</v>
      </c>
      <c r="P591" s="27">
        <v>215498</v>
      </c>
      <c r="Q591" s="27">
        <v>2485233</v>
      </c>
      <c r="R591" s="27">
        <v>37596</v>
      </c>
      <c r="S591">
        <v>0</v>
      </c>
      <c r="T591">
        <v>0</v>
      </c>
      <c r="V591" s="27">
        <v>0</v>
      </c>
      <c r="W591" s="27">
        <v>0</v>
      </c>
      <c r="X591" s="27">
        <v>0</v>
      </c>
      <c r="AA591" s="23">
        <v>44259</v>
      </c>
      <c r="AB591">
        <v>1</v>
      </c>
      <c r="AC591" t="s">
        <v>57</v>
      </c>
      <c r="AD591">
        <v>1</v>
      </c>
      <c r="AE591">
        <v>30</v>
      </c>
      <c r="AF591" s="27">
        <v>0</v>
      </c>
      <c r="AM591">
        <v>1</v>
      </c>
      <c r="AN591">
        <v>1</v>
      </c>
      <c r="AQ591" s="27">
        <v>817447</v>
      </c>
      <c r="AR591" t="s">
        <v>58</v>
      </c>
      <c r="AS591">
        <v>0</v>
      </c>
      <c r="AT591">
        <v>0</v>
      </c>
      <c r="AU591">
        <v>890806974</v>
      </c>
      <c r="AV591" t="s">
        <v>63</v>
      </c>
      <c r="AW591">
        <v>5</v>
      </c>
      <c r="BB591">
        <v>1</v>
      </c>
      <c r="BC591">
        <v>7</v>
      </c>
      <c r="BD591">
        <v>2</v>
      </c>
      <c r="BE591" s="3">
        <v>44286</v>
      </c>
      <c r="BF591" s="16" t="str">
        <f>VLOOKUP(C591,'Cta Contable'!A:E,5,FALSE)</f>
        <v>A</v>
      </c>
      <c r="BG591" s="16" t="str">
        <f>VLOOKUP(C591,'Cta Contable'!A:D,4,FALSE)</f>
        <v>Consumo</v>
      </c>
      <c r="BH591" t="str">
        <f>VLOOKUP(Q591,Lista!A:B,2,TRUE)</f>
        <v>1- 2.500.000</v>
      </c>
      <c r="BI591" s="16" t="str">
        <f t="shared" si="20"/>
        <v>Al día</v>
      </c>
      <c r="BJ591" t="str">
        <f t="shared" si="19"/>
        <v>-</v>
      </c>
    </row>
    <row r="592" spans="1:62" x14ac:dyDescent="0.25">
      <c r="A592" t="s">
        <v>56</v>
      </c>
      <c r="B592" t="s">
        <v>171</v>
      </c>
      <c r="C592" s="17">
        <v>144205</v>
      </c>
      <c r="D592">
        <v>4</v>
      </c>
      <c r="E592">
        <v>550003119</v>
      </c>
      <c r="F592" s="23">
        <v>44090</v>
      </c>
      <c r="G592" s="23">
        <v>44578</v>
      </c>
      <c r="H592">
        <v>0</v>
      </c>
      <c r="I592">
        <v>1</v>
      </c>
      <c r="J592">
        <v>6</v>
      </c>
      <c r="K592">
        <v>30</v>
      </c>
      <c r="L592">
        <v>2</v>
      </c>
      <c r="M592" s="25">
        <v>23.432207999999999</v>
      </c>
      <c r="N592" s="25">
        <v>26.12</v>
      </c>
      <c r="O592" s="27">
        <v>2000000</v>
      </c>
      <c r="P592" s="27">
        <v>147320</v>
      </c>
      <c r="Q592" s="27">
        <v>1321143</v>
      </c>
      <c r="R592" s="27">
        <v>8600</v>
      </c>
      <c r="S592">
        <v>0</v>
      </c>
      <c r="T592">
        <v>0</v>
      </c>
      <c r="V592" s="27">
        <v>0</v>
      </c>
      <c r="W592" s="27">
        <v>0</v>
      </c>
      <c r="X592" s="27">
        <v>0</v>
      </c>
      <c r="AA592" s="23">
        <v>44275</v>
      </c>
      <c r="AB592">
        <v>1</v>
      </c>
      <c r="AC592" t="s">
        <v>57</v>
      </c>
      <c r="AD592">
        <v>1</v>
      </c>
      <c r="AE592">
        <v>30</v>
      </c>
      <c r="AF592" s="27">
        <v>0</v>
      </c>
      <c r="AM592">
        <v>1</v>
      </c>
      <c r="AN592">
        <v>1</v>
      </c>
      <c r="AQ592" s="27">
        <v>434553</v>
      </c>
      <c r="AR592" t="s">
        <v>58</v>
      </c>
      <c r="AS592">
        <v>0</v>
      </c>
      <c r="AT592">
        <v>0</v>
      </c>
      <c r="AW592">
        <v>5</v>
      </c>
      <c r="BB592">
        <v>2</v>
      </c>
      <c r="BC592">
        <v>7</v>
      </c>
      <c r="BD592">
        <v>2</v>
      </c>
      <c r="BE592" s="3">
        <v>44286</v>
      </c>
      <c r="BF592" s="16" t="str">
        <f>VLOOKUP(C592,'Cta Contable'!A:E,5,FALSE)</f>
        <v>A</v>
      </c>
      <c r="BG592" s="16" t="str">
        <f>VLOOKUP(C592,'Cta Contable'!A:D,4,FALSE)</f>
        <v>Consumo</v>
      </c>
      <c r="BH592" t="str">
        <f>VLOOKUP(Q592,Lista!A:B,2,TRUE)</f>
        <v>1- 2.500.000</v>
      </c>
      <c r="BI592" s="16" t="str">
        <f t="shared" si="20"/>
        <v>Al día</v>
      </c>
      <c r="BJ592" t="str">
        <f t="shared" si="19"/>
        <v>-</v>
      </c>
    </row>
    <row r="593" spans="1:62" x14ac:dyDescent="0.25">
      <c r="A593" t="s">
        <v>56</v>
      </c>
      <c r="B593" t="s">
        <v>171</v>
      </c>
      <c r="C593" s="17">
        <v>144205</v>
      </c>
      <c r="D593">
        <v>4</v>
      </c>
      <c r="E593">
        <v>20627</v>
      </c>
      <c r="F593" s="23">
        <v>44098</v>
      </c>
      <c r="G593" s="23">
        <v>45214</v>
      </c>
      <c r="H593">
        <v>0</v>
      </c>
      <c r="I593">
        <v>1</v>
      </c>
      <c r="J593">
        <v>5</v>
      </c>
      <c r="K593">
        <v>30</v>
      </c>
      <c r="L593">
        <v>2</v>
      </c>
      <c r="M593" s="25">
        <v>21.02</v>
      </c>
      <c r="N593" s="25">
        <v>23.168139</v>
      </c>
      <c r="O593" s="27">
        <v>11000000</v>
      </c>
      <c r="P593" s="27">
        <v>414539</v>
      </c>
      <c r="Q593" s="27">
        <v>9851172</v>
      </c>
      <c r="R593" s="27">
        <v>85466</v>
      </c>
      <c r="S593">
        <v>0</v>
      </c>
      <c r="T593">
        <v>0</v>
      </c>
      <c r="V593" s="27">
        <v>0</v>
      </c>
      <c r="W593" s="27">
        <v>0</v>
      </c>
      <c r="X593" s="27">
        <v>0</v>
      </c>
      <c r="AA593" s="23">
        <v>44271</v>
      </c>
      <c r="AB593">
        <v>1</v>
      </c>
      <c r="AC593" t="s">
        <v>57</v>
      </c>
      <c r="AD593">
        <v>1</v>
      </c>
      <c r="AE593">
        <v>30</v>
      </c>
      <c r="AF593" s="27">
        <v>0</v>
      </c>
      <c r="AM593">
        <v>1</v>
      </c>
      <c r="AN593">
        <v>1</v>
      </c>
      <c r="AQ593" s="27">
        <v>1030000</v>
      </c>
      <c r="AR593" t="s">
        <v>58</v>
      </c>
      <c r="AS593">
        <v>0</v>
      </c>
      <c r="AT593">
        <v>0</v>
      </c>
      <c r="AW593">
        <v>5</v>
      </c>
      <c r="BB593">
        <v>1</v>
      </c>
      <c r="BC593">
        <v>7</v>
      </c>
      <c r="BD593">
        <v>2</v>
      </c>
      <c r="BE593" s="3">
        <v>44286</v>
      </c>
      <c r="BF593" s="16" t="str">
        <f>VLOOKUP(C593,'Cta Contable'!A:E,5,FALSE)</f>
        <v>A</v>
      </c>
      <c r="BG593" s="16" t="str">
        <f>VLOOKUP(C593,'Cta Contable'!A:D,4,FALSE)</f>
        <v>Consumo</v>
      </c>
      <c r="BH593" t="str">
        <f>VLOOKUP(Q593,Lista!A:B,2,TRUE)</f>
        <v>5.000.001 - 10.000.000</v>
      </c>
      <c r="BI593" s="16" t="str">
        <f t="shared" si="20"/>
        <v>Al día</v>
      </c>
      <c r="BJ593" t="str">
        <f t="shared" si="19"/>
        <v>-</v>
      </c>
    </row>
    <row r="594" spans="1:62" x14ac:dyDescent="0.25">
      <c r="A594" t="s">
        <v>56</v>
      </c>
      <c r="B594" t="s">
        <v>171</v>
      </c>
      <c r="C594" s="17">
        <v>144205</v>
      </c>
      <c r="D594">
        <v>4</v>
      </c>
      <c r="E594">
        <v>18434</v>
      </c>
      <c r="F594" s="23">
        <v>44013</v>
      </c>
      <c r="G594" s="23">
        <v>44962</v>
      </c>
      <c r="H594">
        <v>0</v>
      </c>
      <c r="I594">
        <v>1</v>
      </c>
      <c r="J594">
        <v>8</v>
      </c>
      <c r="K594">
        <v>30</v>
      </c>
      <c r="L594">
        <v>2</v>
      </c>
      <c r="M594" s="25">
        <v>21.12</v>
      </c>
      <c r="N594" s="25">
        <v>23.289241000000001</v>
      </c>
      <c r="O594" s="27">
        <v>12665405</v>
      </c>
      <c r="P594" s="27">
        <v>533600</v>
      </c>
      <c r="Q594" s="27">
        <v>10020195</v>
      </c>
      <c r="R594" s="27">
        <v>146975</v>
      </c>
      <c r="S594">
        <v>0</v>
      </c>
      <c r="T594">
        <v>0</v>
      </c>
      <c r="V594" s="27">
        <v>0</v>
      </c>
      <c r="W594" s="27">
        <v>0</v>
      </c>
      <c r="X594" s="27">
        <v>0</v>
      </c>
      <c r="AA594" s="23">
        <v>44260</v>
      </c>
      <c r="AB594">
        <v>1</v>
      </c>
      <c r="AC594" t="s">
        <v>57</v>
      </c>
      <c r="AD594">
        <v>1</v>
      </c>
      <c r="AE594">
        <v>30</v>
      </c>
      <c r="AF594" s="27">
        <v>0</v>
      </c>
      <c r="AM594">
        <v>1</v>
      </c>
      <c r="AN594">
        <v>1</v>
      </c>
      <c r="AQ594" s="27">
        <v>1676000</v>
      </c>
      <c r="AR594" t="s">
        <v>58</v>
      </c>
      <c r="AS594">
        <v>0</v>
      </c>
      <c r="AT594">
        <v>0</v>
      </c>
      <c r="AW594">
        <v>1</v>
      </c>
      <c r="AX594">
        <v>2</v>
      </c>
      <c r="AY594">
        <v>44013</v>
      </c>
      <c r="AZ594" t="s">
        <v>59</v>
      </c>
      <c r="BB594">
        <v>1</v>
      </c>
      <c r="BC594">
        <v>7</v>
      </c>
      <c r="BD594">
        <v>2</v>
      </c>
      <c r="BE594" s="3">
        <v>44286</v>
      </c>
      <c r="BF594" s="16" t="str">
        <f>VLOOKUP(C594,'Cta Contable'!A:E,5,FALSE)</f>
        <v>A</v>
      </c>
      <c r="BG594" s="16" t="str">
        <f>VLOOKUP(C594,'Cta Contable'!A:D,4,FALSE)</f>
        <v>Consumo</v>
      </c>
      <c r="BH594" t="str">
        <f>VLOOKUP(Q594,Lista!A:B,2,TRUE)</f>
        <v>10.000.001 - 15.000.000</v>
      </c>
      <c r="BI594" s="16" t="str">
        <f t="shared" si="20"/>
        <v>Al día</v>
      </c>
      <c r="BJ594" t="str">
        <f t="shared" si="19"/>
        <v>-</v>
      </c>
    </row>
    <row r="595" spans="1:62" x14ac:dyDescent="0.25">
      <c r="A595" t="s">
        <v>56</v>
      </c>
      <c r="B595" t="s">
        <v>171</v>
      </c>
      <c r="C595" s="17">
        <v>144205</v>
      </c>
      <c r="D595">
        <v>4</v>
      </c>
      <c r="E595">
        <v>20214</v>
      </c>
      <c r="F595" s="23">
        <v>43994</v>
      </c>
      <c r="G595" s="23">
        <v>44625</v>
      </c>
      <c r="H595">
        <v>0</v>
      </c>
      <c r="I595">
        <v>1</v>
      </c>
      <c r="J595">
        <v>17</v>
      </c>
      <c r="K595">
        <v>30</v>
      </c>
      <c r="L595">
        <v>2</v>
      </c>
      <c r="M595" s="25">
        <v>17.420000000000002</v>
      </c>
      <c r="N595" s="25">
        <v>18.880393000000002</v>
      </c>
      <c r="O595" s="27">
        <v>2100000</v>
      </c>
      <c r="P595" s="27">
        <v>121734</v>
      </c>
      <c r="Q595" s="27">
        <v>317503</v>
      </c>
      <c r="R595" s="27">
        <v>4004</v>
      </c>
      <c r="S595">
        <v>0</v>
      </c>
      <c r="T595">
        <v>0</v>
      </c>
      <c r="V595" s="27">
        <v>0</v>
      </c>
      <c r="W595" s="27">
        <v>0</v>
      </c>
      <c r="X595" s="27">
        <v>0</v>
      </c>
      <c r="AA595" s="23">
        <v>44259</v>
      </c>
      <c r="AB595">
        <v>1</v>
      </c>
      <c r="AC595" t="s">
        <v>57</v>
      </c>
      <c r="AD595">
        <v>1</v>
      </c>
      <c r="AE595">
        <v>30</v>
      </c>
      <c r="AF595" s="27">
        <v>0</v>
      </c>
      <c r="AM595">
        <v>1</v>
      </c>
      <c r="AN595">
        <v>1</v>
      </c>
      <c r="AQ595" s="27">
        <v>954000</v>
      </c>
      <c r="AR595" t="s">
        <v>58</v>
      </c>
      <c r="AS595">
        <v>0</v>
      </c>
      <c r="AT595">
        <v>0</v>
      </c>
      <c r="AW595">
        <v>5</v>
      </c>
      <c r="BB595">
        <v>1</v>
      </c>
      <c r="BC595">
        <v>7</v>
      </c>
      <c r="BD595">
        <v>2</v>
      </c>
      <c r="BE595" s="3">
        <v>44286</v>
      </c>
      <c r="BF595" s="16" t="str">
        <f>VLOOKUP(C595,'Cta Contable'!A:E,5,FALSE)</f>
        <v>A</v>
      </c>
      <c r="BG595" s="16" t="str">
        <f>VLOOKUP(C595,'Cta Contable'!A:D,4,FALSE)</f>
        <v>Consumo</v>
      </c>
      <c r="BH595" t="str">
        <f>VLOOKUP(Q595,Lista!A:B,2,TRUE)</f>
        <v>1- 2.500.000</v>
      </c>
      <c r="BI595" s="16" t="str">
        <f t="shared" si="20"/>
        <v>Al día</v>
      </c>
      <c r="BJ595" t="str">
        <f t="shared" si="19"/>
        <v>-</v>
      </c>
    </row>
    <row r="596" spans="1:62" x14ac:dyDescent="0.25">
      <c r="A596" t="s">
        <v>56</v>
      </c>
      <c r="B596" t="s">
        <v>171</v>
      </c>
      <c r="C596" s="17">
        <v>144205</v>
      </c>
      <c r="D596">
        <v>4</v>
      </c>
      <c r="E596">
        <v>20982</v>
      </c>
      <c r="F596" s="23">
        <v>44162</v>
      </c>
      <c r="G596" s="23">
        <v>44788</v>
      </c>
      <c r="H596">
        <v>0</v>
      </c>
      <c r="I596">
        <v>1</v>
      </c>
      <c r="J596">
        <v>3</v>
      </c>
      <c r="K596">
        <v>30</v>
      </c>
      <c r="L596">
        <v>2</v>
      </c>
      <c r="M596" s="25">
        <v>17.420000000000002</v>
      </c>
      <c r="N596" s="25">
        <v>18.880393000000002</v>
      </c>
      <c r="O596" s="27">
        <v>2000000</v>
      </c>
      <c r="P596" s="27">
        <v>115937</v>
      </c>
      <c r="Q596" s="27">
        <v>1721417</v>
      </c>
      <c r="R596" s="27">
        <v>24157</v>
      </c>
      <c r="S596">
        <v>0</v>
      </c>
      <c r="T596">
        <v>0</v>
      </c>
      <c r="V596" s="27">
        <v>0</v>
      </c>
      <c r="W596" s="27">
        <v>0</v>
      </c>
      <c r="X596" s="27">
        <v>0</v>
      </c>
      <c r="AA596" s="23">
        <v>44256</v>
      </c>
      <c r="AB596">
        <v>1</v>
      </c>
      <c r="AC596" t="s">
        <v>57</v>
      </c>
      <c r="AD596">
        <v>1</v>
      </c>
      <c r="AE596">
        <v>30</v>
      </c>
      <c r="AF596" s="27">
        <v>0</v>
      </c>
      <c r="AM596">
        <v>1</v>
      </c>
      <c r="AN596">
        <v>1</v>
      </c>
      <c r="AQ596" s="27">
        <v>412000</v>
      </c>
      <c r="AR596" t="s">
        <v>58</v>
      </c>
      <c r="AS596">
        <v>0</v>
      </c>
      <c r="AT596">
        <v>0</v>
      </c>
      <c r="AW596">
        <v>5</v>
      </c>
      <c r="BB596">
        <v>1</v>
      </c>
      <c r="BC596">
        <v>7</v>
      </c>
      <c r="BD596">
        <v>2</v>
      </c>
      <c r="BE596" s="3">
        <v>44286</v>
      </c>
      <c r="BF596" s="16" t="str">
        <f>VLOOKUP(C596,'Cta Contable'!A:E,5,FALSE)</f>
        <v>A</v>
      </c>
      <c r="BG596" s="16" t="str">
        <f>VLOOKUP(C596,'Cta Contable'!A:D,4,FALSE)</f>
        <v>Consumo</v>
      </c>
      <c r="BH596" t="str">
        <f>VLOOKUP(Q596,Lista!A:B,2,TRUE)</f>
        <v>1- 2.500.000</v>
      </c>
      <c r="BI596" s="16" t="str">
        <f t="shared" si="20"/>
        <v>Al día</v>
      </c>
      <c r="BJ596" t="str">
        <f t="shared" si="19"/>
        <v>-</v>
      </c>
    </row>
    <row r="597" spans="1:62" x14ac:dyDescent="0.25">
      <c r="A597" t="s">
        <v>56</v>
      </c>
      <c r="B597" t="s">
        <v>171</v>
      </c>
      <c r="C597" s="17">
        <v>144205</v>
      </c>
      <c r="D597">
        <v>4</v>
      </c>
      <c r="E597">
        <v>15083</v>
      </c>
      <c r="F597" s="23">
        <v>44013</v>
      </c>
      <c r="G597" s="23">
        <v>44465</v>
      </c>
      <c r="H597">
        <v>0</v>
      </c>
      <c r="I597">
        <v>1</v>
      </c>
      <c r="J597">
        <v>7</v>
      </c>
      <c r="K597">
        <v>30</v>
      </c>
      <c r="L597">
        <v>2</v>
      </c>
      <c r="M597" s="25">
        <v>22.14</v>
      </c>
      <c r="N597" s="25">
        <v>24.530735</v>
      </c>
      <c r="O597" s="27">
        <v>4638521</v>
      </c>
      <c r="P597" s="27">
        <v>378984</v>
      </c>
      <c r="Q597" s="27">
        <v>2467457</v>
      </c>
      <c r="R597" s="27">
        <v>49639</v>
      </c>
      <c r="S597">
        <v>0</v>
      </c>
      <c r="T597">
        <v>0</v>
      </c>
      <c r="V597" s="27">
        <v>0</v>
      </c>
      <c r="W597" s="27">
        <v>0</v>
      </c>
      <c r="X597" s="27">
        <v>0</v>
      </c>
      <c r="AA597" s="23">
        <v>44258</v>
      </c>
      <c r="AB597">
        <v>1</v>
      </c>
      <c r="AC597" t="s">
        <v>57</v>
      </c>
      <c r="AD597">
        <v>1</v>
      </c>
      <c r="AE597">
        <v>30</v>
      </c>
      <c r="AF597" s="27">
        <v>0</v>
      </c>
      <c r="AM597">
        <v>1</v>
      </c>
      <c r="AN597">
        <v>1</v>
      </c>
      <c r="AQ597" s="27">
        <v>1193283</v>
      </c>
      <c r="AR597" t="s">
        <v>58</v>
      </c>
      <c r="AS597">
        <v>0</v>
      </c>
      <c r="AT597">
        <v>0</v>
      </c>
      <c r="AW597">
        <v>1</v>
      </c>
      <c r="AX597">
        <v>2</v>
      </c>
      <c r="AY597">
        <v>44013</v>
      </c>
      <c r="AZ597" t="s">
        <v>59</v>
      </c>
      <c r="BB597">
        <v>1</v>
      </c>
      <c r="BC597">
        <v>7</v>
      </c>
      <c r="BD597">
        <v>2</v>
      </c>
      <c r="BE597" s="3">
        <v>44286</v>
      </c>
      <c r="BF597" s="16" t="str">
        <f>VLOOKUP(C597,'Cta Contable'!A:E,5,FALSE)</f>
        <v>A</v>
      </c>
      <c r="BG597" s="16" t="str">
        <f>VLOOKUP(C597,'Cta Contable'!A:D,4,FALSE)</f>
        <v>Consumo</v>
      </c>
      <c r="BH597" t="str">
        <f>VLOOKUP(Q597,Lista!A:B,2,TRUE)</f>
        <v>1- 2.500.000</v>
      </c>
      <c r="BI597" s="16" t="str">
        <f t="shared" si="20"/>
        <v>Al día</v>
      </c>
      <c r="BJ597" t="str">
        <f t="shared" si="19"/>
        <v>-</v>
      </c>
    </row>
    <row r="598" spans="1:62" x14ac:dyDescent="0.25">
      <c r="A598" t="s">
        <v>56</v>
      </c>
      <c r="B598" t="s">
        <v>171</v>
      </c>
      <c r="C598" s="17">
        <v>144205</v>
      </c>
      <c r="D598">
        <v>4</v>
      </c>
      <c r="E598">
        <v>19487</v>
      </c>
      <c r="F598" s="23">
        <v>44013</v>
      </c>
      <c r="G598" s="23">
        <v>44813</v>
      </c>
      <c r="H598">
        <v>0</v>
      </c>
      <c r="I598">
        <v>1</v>
      </c>
      <c r="J598">
        <v>8</v>
      </c>
      <c r="K598">
        <v>30</v>
      </c>
      <c r="L598">
        <v>2</v>
      </c>
      <c r="M598" s="25">
        <v>13.33</v>
      </c>
      <c r="N598" s="25">
        <v>14.175330000000001</v>
      </c>
      <c r="O598" s="27">
        <v>4425104</v>
      </c>
      <c r="P598" s="27">
        <v>196893</v>
      </c>
      <c r="Q598" s="27">
        <v>3196218</v>
      </c>
      <c r="R598" s="27">
        <v>24748</v>
      </c>
      <c r="S598">
        <v>0</v>
      </c>
      <c r="T598">
        <v>0</v>
      </c>
      <c r="V598" s="27">
        <v>0</v>
      </c>
      <c r="W598" s="27">
        <v>0</v>
      </c>
      <c r="X598" s="27">
        <v>0</v>
      </c>
      <c r="AA598" s="23">
        <v>44266</v>
      </c>
      <c r="AB598">
        <v>1</v>
      </c>
      <c r="AC598" t="s">
        <v>57</v>
      </c>
      <c r="AD598">
        <v>1</v>
      </c>
      <c r="AE598">
        <v>30</v>
      </c>
      <c r="AF598" s="27">
        <v>0</v>
      </c>
      <c r="AM598">
        <v>1</v>
      </c>
      <c r="AN598">
        <v>1</v>
      </c>
      <c r="AQ598" s="27">
        <v>1545717</v>
      </c>
      <c r="AR598" t="s">
        <v>58</v>
      </c>
      <c r="AS598">
        <v>0</v>
      </c>
      <c r="AT598">
        <v>0</v>
      </c>
      <c r="AW598">
        <v>1</v>
      </c>
      <c r="AX598">
        <v>2</v>
      </c>
      <c r="AY598">
        <v>44013</v>
      </c>
      <c r="AZ598" t="s">
        <v>59</v>
      </c>
      <c r="BB598">
        <v>1</v>
      </c>
      <c r="BC598">
        <v>7</v>
      </c>
      <c r="BD598">
        <v>2</v>
      </c>
      <c r="BE598" s="3">
        <v>44286</v>
      </c>
      <c r="BF598" s="16" t="str">
        <f>VLOOKUP(C598,'Cta Contable'!A:E,5,FALSE)</f>
        <v>A</v>
      </c>
      <c r="BG598" s="16" t="str">
        <f>VLOOKUP(C598,'Cta Contable'!A:D,4,FALSE)</f>
        <v>Consumo</v>
      </c>
      <c r="BH598" t="str">
        <f>VLOOKUP(Q598,Lista!A:B,2,TRUE)</f>
        <v>2.500.001 - 5.000.000</v>
      </c>
      <c r="BI598" s="16" t="str">
        <f t="shared" si="20"/>
        <v>Al día</v>
      </c>
      <c r="BJ598" t="str">
        <f t="shared" si="19"/>
        <v>-</v>
      </c>
    </row>
    <row r="599" spans="1:62" x14ac:dyDescent="0.25">
      <c r="A599" t="s">
        <v>56</v>
      </c>
      <c r="B599" t="s">
        <v>171</v>
      </c>
      <c r="C599" s="17">
        <v>144205</v>
      </c>
      <c r="D599">
        <v>4</v>
      </c>
      <c r="E599">
        <v>18443</v>
      </c>
      <c r="F599" s="23">
        <v>44013</v>
      </c>
      <c r="G599" s="23">
        <v>44505</v>
      </c>
      <c r="H599">
        <v>25</v>
      </c>
      <c r="I599">
        <v>1</v>
      </c>
      <c r="J599">
        <v>7</v>
      </c>
      <c r="K599">
        <v>30</v>
      </c>
      <c r="L599">
        <v>2</v>
      </c>
      <c r="M599" s="25">
        <v>21.12</v>
      </c>
      <c r="N599" s="25">
        <v>23.289241000000001</v>
      </c>
      <c r="O599" s="27">
        <v>3781593</v>
      </c>
      <c r="P599" s="27">
        <v>273248</v>
      </c>
      <c r="Q599" s="27">
        <v>2256074</v>
      </c>
      <c r="R599" s="27">
        <v>57094</v>
      </c>
      <c r="S599">
        <v>0</v>
      </c>
      <c r="T599">
        <v>0</v>
      </c>
      <c r="V599" s="27">
        <v>0</v>
      </c>
      <c r="W599" s="27">
        <v>0</v>
      </c>
      <c r="X599" s="27">
        <v>0</v>
      </c>
      <c r="AA599" s="23">
        <v>44272</v>
      </c>
      <c r="AB599">
        <v>1</v>
      </c>
      <c r="AC599" t="s">
        <v>57</v>
      </c>
      <c r="AD599">
        <v>1</v>
      </c>
      <c r="AE599">
        <v>30</v>
      </c>
      <c r="AF599" s="27">
        <v>233535</v>
      </c>
      <c r="AM599">
        <v>1</v>
      </c>
      <c r="AN599">
        <v>1</v>
      </c>
      <c r="AQ599" s="27">
        <v>832000</v>
      </c>
      <c r="AR599" t="s">
        <v>58</v>
      </c>
      <c r="AS599">
        <v>0</v>
      </c>
      <c r="AT599">
        <v>0</v>
      </c>
      <c r="AW599">
        <v>1</v>
      </c>
      <c r="AX599">
        <v>2</v>
      </c>
      <c r="AY599">
        <v>44013</v>
      </c>
      <c r="AZ599" t="s">
        <v>59</v>
      </c>
      <c r="BB599">
        <v>1</v>
      </c>
      <c r="BC599">
        <v>7</v>
      </c>
      <c r="BD599">
        <v>2</v>
      </c>
      <c r="BE599" s="3">
        <v>44286</v>
      </c>
      <c r="BF599" s="16" t="str">
        <f>VLOOKUP(C599,'Cta Contable'!A:E,5,FALSE)</f>
        <v>A</v>
      </c>
      <c r="BG599" s="16" t="str">
        <f>VLOOKUP(C599,'Cta Contable'!A:D,4,FALSE)</f>
        <v>Consumo</v>
      </c>
      <c r="BH599" t="str">
        <f>VLOOKUP(Q599,Lista!A:B,2,TRUE)</f>
        <v>1- 2.500.000</v>
      </c>
      <c r="BI599" s="16" t="str">
        <f t="shared" si="20"/>
        <v>Al día</v>
      </c>
      <c r="BJ599" t="str">
        <f t="shared" si="19"/>
        <v>-</v>
      </c>
    </row>
    <row r="600" spans="1:62" x14ac:dyDescent="0.25">
      <c r="A600" t="s">
        <v>56</v>
      </c>
      <c r="B600" t="s">
        <v>171</v>
      </c>
      <c r="C600" s="17">
        <v>144205</v>
      </c>
      <c r="D600">
        <v>4</v>
      </c>
      <c r="E600">
        <v>21024</v>
      </c>
      <c r="F600" s="23">
        <v>44168</v>
      </c>
      <c r="G600" s="23">
        <v>44576</v>
      </c>
      <c r="H600">
        <v>0</v>
      </c>
      <c r="I600">
        <v>1</v>
      </c>
      <c r="J600">
        <v>3</v>
      </c>
      <c r="K600">
        <v>30</v>
      </c>
      <c r="L600">
        <v>2</v>
      </c>
      <c r="M600" s="25">
        <v>11.42</v>
      </c>
      <c r="N600" s="25">
        <v>12.037115999999999</v>
      </c>
      <c r="O600" s="27">
        <v>1150000</v>
      </c>
      <c r="P600" s="27">
        <v>94466</v>
      </c>
      <c r="Q600" s="27">
        <v>892590</v>
      </c>
      <c r="R600" s="27">
        <v>7641</v>
      </c>
      <c r="S600">
        <v>0</v>
      </c>
      <c r="T600">
        <v>0</v>
      </c>
      <c r="V600" s="27">
        <v>0</v>
      </c>
      <c r="W600" s="27">
        <v>0</v>
      </c>
      <c r="X600" s="27">
        <v>0</v>
      </c>
      <c r="AA600" s="23">
        <v>44258</v>
      </c>
      <c r="AB600">
        <v>1</v>
      </c>
      <c r="AC600" t="s">
        <v>57</v>
      </c>
      <c r="AD600">
        <v>1</v>
      </c>
      <c r="AE600">
        <v>30</v>
      </c>
      <c r="AF600" s="27">
        <v>0</v>
      </c>
      <c r="AM600">
        <v>1</v>
      </c>
      <c r="AN600">
        <v>1</v>
      </c>
      <c r="AQ600" s="27">
        <v>1260000</v>
      </c>
      <c r="AR600" t="s">
        <v>58</v>
      </c>
      <c r="AS600">
        <v>0</v>
      </c>
      <c r="AT600">
        <v>0</v>
      </c>
      <c r="AW600">
        <v>5</v>
      </c>
      <c r="BB600">
        <v>1</v>
      </c>
      <c r="BC600">
        <v>7</v>
      </c>
      <c r="BD600">
        <v>2</v>
      </c>
      <c r="BE600" s="3">
        <v>44286</v>
      </c>
      <c r="BF600" s="16" t="str">
        <f>VLOOKUP(C600,'Cta Contable'!A:E,5,FALSE)</f>
        <v>A</v>
      </c>
      <c r="BG600" s="16" t="str">
        <f>VLOOKUP(C600,'Cta Contable'!A:D,4,FALSE)</f>
        <v>Consumo</v>
      </c>
      <c r="BH600" t="str">
        <f>VLOOKUP(Q600,Lista!A:B,2,TRUE)</f>
        <v>1- 2.500.000</v>
      </c>
      <c r="BI600" s="16" t="str">
        <f t="shared" si="20"/>
        <v>Al día</v>
      </c>
      <c r="BJ600" t="str">
        <f t="shared" si="19"/>
        <v>-</v>
      </c>
    </row>
    <row r="601" spans="1:62" x14ac:dyDescent="0.25">
      <c r="A601" t="s">
        <v>56</v>
      </c>
      <c r="B601" t="s">
        <v>171</v>
      </c>
      <c r="C601" s="17">
        <v>144205</v>
      </c>
      <c r="D601">
        <v>4</v>
      </c>
      <c r="E601">
        <v>21014</v>
      </c>
      <c r="F601" s="23">
        <v>44165</v>
      </c>
      <c r="G601" s="23">
        <v>44593</v>
      </c>
      <c r="H601">
        <v>0</v>
      </c>
      <c r="I601">
        <v>1</v>
      </c>
      <c r="J601">
        <v>3</v>
      </c>
      <c r="K601">
        <v>30</v>
      </c>
      <c r="L601">
        <v>2</v>
      </c>
      <c r="M601" s="25">
        <v>11.42</v>
      </c>
      <c r="N601" s="25">
        <v>12.037115999999999</v>
      </c>
      <c r="O601" s="27">
        <v>1000000</v>
      </c>
      <c r="P601" s="27">
        <v>76631</v>
      </c>
      <c r="Q601" s="27">
        <v>796735</v>
      </c>
      <c r="R601" s="27">
        <v>7113</v>
      </c>
      <c r="S601">
        <v>0</v>
      </c>
      <c r="T601">
        <v>0</v>
      </c>
      <c r="V601" s="27">
        <v>0</v>
      </c>
      <c r="W601" s="27">
        <v>0</v>
      </c>
      <c r="X601" s="27">
        <v>0</v>
      </c>
      <c r="AA601" s="23">
        <v>44257</v>
      </c>
      <c r="AB601">
        <v>1</v>
      </c>
      <c r="AC601" t="s">
        <v>57</v>
      </c>
      <c r="AD601">
        <v>1</v>
      </c>
      <c r="AE601">
        <v>30</v>
      </c>
      <c r="AF601" s="27">
        <v>0</v>
      </c>
      <c r="AM601">
        <v>1</v>
      </c>
      <c r="AN601">
        <v>1</v>
      </c>
      <c r="AQ601" s="27">
        <v>2333500</v>
      </c>
      <c r="AR601" t="s">
        <v>58</v>
      </c>
      <c r="AS601">
        <v>0</v>
      </c>
      <c r="AT601">
        <v>0</v>
      </c>
      <c r="AW601">
        <v>5</v>
      </c>
      <c r="BB601">
        <v>1</v>
      </c>
      <c r="BC601">
        <v>7</v>
      </c>
      <c r="BD601">
        <v>2</v>
      </c>
      <c r="BE601" s="3">
        <v>44286</v>
      </c>
      <c r="BF601" s="16" t="str">
        <f>VLOOKUP(C601,'Cta Contable'!A:E,5,FALSE)</f>
        <v>A</v>
      </c>
      <c r="BG601" s="16" t="str">
        <f>VLOOKUP(C601,'Cta Contable'!A:D,4,FALSE)</f>
        <v>Consumo</v>
      </c>
      <c r="BH601" t="str">
        <f>VLOOKUP(Q601,Lista!A:B,2,TRUE)</f>
        <v>1- 2.500.000</v>
      </c>
      <c r="BI601" s="16" t="str">
        <f t="shared" si="20"/>
        <v>Al día</v>
      </c>
      <c r="BJ601" t="str">
        <f t="shared" si="19"/>
        <v>-</v>
      </c>
    </row>
    <row r="602" spans="1:62" x14ac:dyDescent="0.25">
      <c r="A602" t="s">
        <v>56</v>
      </c>
      <c r="B602" t="s">
        <v>171</v>
      </c>
      <c r="C602" s="17">
        <v>144205</v>
      </c>
      <c r="D602">
        <v>4</v>
      </c>
      <c r="E602">
        <v>19466</v>
      </c>
      <c r="F602" s="23">
        <v>44013</v>
      </c>
      <c r="G602" s="23">
        <v>44904</v>
      </c>
      <c r="H602">
        <v>0</v>
      </c>
      <c r="I602">
        <v>1</v>
      </c>
      <c r="J602">
        <v>8</v>
      </c>
      <c r="K602">
        <v>30</v>
      </c>
      <c r="L602">
        <v>2</v>
      </c>
      <c r="M602" s="25">
        <v>13.33</v>
      </c>
      <c r="N602" s="25">
        <v>14.175330000000001</v>
      </c>
      <c r="O602" s="27">
        <v>6621999</v>
      </c>
      <c r="P602" s="27">
        <v>268351</v>
      </c>
      <c r="Q602" s="27">
        <v>4978001</v>
      </c>
      <c r="R602" s="27">
        <v>33174</v>
      </c>
      <c r="S602">
        <v>0</v>
      </c>
      <c r="T602">
        <v>0</v>
      </c>
      <c r="V602" s="27">
        <v>0</v>
      </c>
      <c r="W602" s="27">
        <v>0</v>
      </c>
      <c r="X602" s="27">
        <v>0</v>
      </c>
      <c r="AA602" s="23">
        <v>44267</v>
      </c>
      <c r="AB602">
        <v>1</v>
      </c>
      <c r="AC602" t="s">
        <v>57</v>
      </c>
      <c r="AD602">
        <v>1</v>
      </c>
      <c r="AE602">
        <v>30</v>
      </c>
      <c r="AF602" s="27">
        <v>0</v>
      </c>
      <c r="AM602">
        <v>1</v>
      </c>
      <c r="AN602">
        <v>1</v>
      </c>
      <c r="AQ602" s="27">
        <v>1166483</v>
      </c>
      <c r="AR602" t="s">
        <v>58</v>
      </c>
      <c r="AS602">
        <v>0</v>
      </c>
      <c r="AT602">
        <v>0</v>
      </c>
      <c r="AW602">
        <v>1</v>
      </c>
      <c r="AX602">
        <v>2</v>
      </c>
      <c r="AY602">
        <v>44013</v>
      </c>
      <c r="AZ602" t="s">
        <v>59</v>
      </c>
      <c r="BB602">
        <v>1</v>
      </c>
      <c r="BC602">
        <v>7</v>
      </c>
      <c r="BD602">
        <v>2</v>
      </c>
      <c r="BE602" s="3">
        <v>44286</v>
      </c>
      <c r="BF602" s="16" t="str">
        <f>VLOOKUP(C602,'Cta Contable'!A:E,5,FALSE)</f>
        <v>A</v>
      </c>
      <c r="BG602" s="16" t="str">
        <f>VLOOKUP(C602,'Cta Contable'!A:D,4,FALSE)</f>
        <v>Consumo</v>
      </c>
      <c r="BH602" t="str">
        <f>VLOOKUP(Q602,Lista!A:B,2,TRUE)</f>
        <v>2.500.001 - 5.000.000</v>
      </c>
      <c r="BI602" s="16" t="str">
        <f t="shared" si="20"/>
        <v>Al día</v>
      </c>
      <c r="BJ602" t="str">
        <f t="shared" si="19"/>
        <v>-</v>
      </c>
    </row>
    <row r="603" spans="1:62" x14ac:dyDescent="0.25">
      <c r="A603" t="s">
        <v>56</v>
      </c>
      <c r="B603" t="s">
        <v>171</v>
      </c>
      <c r="C603" s="17">
        <v>144205</v>
      </c>
      <c r="D603">
        <v>3</v>
      </c>
      <c r="E603">
        <v>20500</v>
      </c>
      <c r="F603" s="23">
        <v>44064</v>
      </c>
      <c r="G603" s="23">
        <v>45220</v>
      </c>
      <c r="H603">
        <v>0</v>
      </c>
      <c r="I603">
        <v>1</v>
      </c>
      <c r="J603">
        <v>7</v>
      </c>
      <c r="K603">
        <v>30</v>
      </c>
      <c r="L603">
        <v>2</v>
      </c>
      <c r="M603" s="25">
        <v>21.02</v>
      </c>
      <c r="N603" s="25">
        <v>23.168139</v>
      </c>
      <c r="O603" s="27">
        <v>9800000</v>
      </c>
      <c r="P603" s="27">
        <v>355350</v>
      </c>
      <c r="Q603" s="27">
        <v>8308425</v>
      </c>
      <c r="R603" s="27">
        <v>33957</v>
      </c>
      <c r="S603">
        <v>0</v>
      </c>
      <c r="T603">
        <v>0</v>
      </c>
      <c r="V603" s="27">
        <v>0</v>
      </c>
      <c r="W603" s="27">
        <v>0</v>
      </c>
      <c r="X603" s="27">
        <v>0</v>
      </c>
      <c r="AA603" s="23">
        <v>44278</v>
      </c>
      <c r="AB603">
        <v>1</v>
      </c>
      <c r="AC603" t="s">
        <v>57</v>
      </c>
      <c r="AD603">
        <v>1</v>
      </c>
      <c r="AE603">
        <v>30</v>
      </c>
      <c r="AF603" s="27">
        <v>0</v>
      </c>
      <c r="AM603">
        <v>1</v>
      </c>
      <c r="AN603">
        <v>1</v>
      </c>
      <c r="AO603" s="40">
        <v>44064</v>
      </c>
      <c r="AP603" s="40" t="s">
        <v>59</v>
      </c>
      <c r="AQ603" s="27">
        <v>1946892</v>
      </c>
      <c r="AR603" t="s">
        <v>58</v>
      </c>
      <c r="AS603">
        <v>1</v>
      </c>
      <c r="AT603">
        <v>0</v>
      </c>
      <c r="AW603">
        <v>5</v>
      </c>
      <c r="BB603">
        <v>1</v>
      </c>
      <c r="BC603">
        <v>7</v>
      </c>
      <c r="BD603">
        <v>2</v>
      </c>
      <c r="BE603" s="3">
        <v>44286</v>
      </c>
      <c r="BF603" s="16" t="str">
        <f>VLOOKUP(C603,'Cta Contable'!A:E,5,FALSE)</f>
        <v>A</v>
      </c>
      <c r="BG603" s="16" t="str">
        <f>VLOOKUP(C603,'Cta Contable'!A:D,4,FALSE)</f>
        <v>Consumo</v>
      </c>
      <c r="BH603" t="str">
        <f>VLOOKUP(Q603,Lista!A:B,2,TRUE)</f>
        <v>5.000.001 - 10.000.000</v>
      </c>
      <c r="BI603" s="16" t="str">
        <f t="shared" si="20"/>
        <v>Al día</v>
      </c>
      <c r="BJ603" t="str">
        <f t="shared" si="19"/>
        <v>-</v>
      </c>
    </row>
    <row r="604" spans="1:62" x14ac:dyDescent="0.25">
      <c r="A604" t="s">
        <v>56</v>
      </c>
      <c r="B604" t="s">
        <v>171</v>
      </c>
      <c r="C604" s="17">
        <v>144205</v>
      </c>
      <c r="D604">
        <v>4</v>
      </c>
      <c r="E604">
        <v>17245</v>
      </c>
      <c r="F604" s="23">
        <v>44013</v>
      </c>
      <c r="G604" s="23">
        <v>45366</v>
      </c>
      <c r="H604">
        <v>15</v>
      </c>
      <c r="I604">
        <v>1</v>
      </c>
      <c r="J604">
        <v>7</v>
      </c>
      <c r="K604">
        <v>30</v>
      </c>
      <c r="L604">
        <v>2</v>
      </c>
      <c r="M604" s="25">
        <v>20.150001</v>
      </c>
      <c r="N604" s="25">
        <v>22.119140999999999</v>
      </c>
      <c r="O604" s="27">
        <v>8340084</v>
      </c>
      <c r="P604" s="27">
        <v>269632</v>
      </c>
      <c r="Q604" s="27">
        <v>7385970</v>
      </c>
      <c r="R604" s="27">
        <v>183537</v>
      </c>
      <c r="S604">
        <v>0</v>
      </c>
      <c r="T604">
        <v>0</v>
      </c>
      <c r="V604" s="27">
        <v>0</v>
      </c>
      <c r="W604" s="27">
        <v>0</v>
      </c>
      <c r="X604" s="27">
        <v>0</v>
      </c>
      <c r="AA604" s="23">
        <v>44286</v>
      </c>
      <c r="AB604">
        <v>1</v>
      </c>
      <c r="AC604" t="s">
        <v>57</v>
      </c>
      <c r="AD604">
        <v>1</v>
      </c>
      <c r="AE604">
        <v>30</v>
      </c>
      <c r="AF604" s="27">
        <v>145594</v>
      </c>
      <c r="AM604">
        <v>1</v>
      </c>
      <c r="AN604">
        <v>1</v>
      </c>
      <c r="AQ604" s="27">
        <v>821320</v>
      </c>
      <c r="AR604" t="s">
        <v>58</v>
      </c>
      <c r="AS604">
        <v>0</v>
      </c>
      <c r="AT604">
        <v>0</v>
      </c>
      <c r="AW604">
        <v>1</v>
      </c>
      <c r="AX604">
        <v>2</v>
      </c>
      <c r="AY604">
        <v>44013</v>
      </c>
      <c r="AZ604" t="s">
        <v>59</v>
      </c>
      <c r="BB604">
        <v>1</v>
      </c>
      <c r="BC604">
        <v>7</v>
      </c>
      <c r="BD604">
        <v>2</v>
      </c>
      <c r="BE604" s="3">
        <v>44286</v>
      </c>
      <c r="BF604" s="16" t="str">
        <f>VLOOKUP(C604,'Cta Contable'!A:E,5,FALSE)</f>
        <v>A</v>
      </c>
      <c r="BG604" s="16" t="str">
        <f>VLOOKUP(C604,'Cta Contable'!A:D,4,FALSE)</f>
        <v>Consumo</v>
      </c>
      <c r="BH604" t="str">
        <f>VLOOKUP(Q604,Lista!A:B,2,TRUE)</f>
        <v>5.000.001 - 10.000.000</v>
      </c>
      <c r="BI604" s="16" t="str">
        <f t="shared" si="20"/>
        <v>Al día</v>
      </c>
      <c r="BJ604" t="str">
        <f t="shared" si="19"/>
        <v>-</v>
      </c>
    </row>
    <row r="605" spans="1:62" x14ac:dyDescent="0.25">
      <c r="A605" t="s">
        <v>56</v>
      </c>
      <c r="B605" t="s">
        <v>171</v>
      </c>
      <c r="C605" s="17">
        <v>144205</v>
      </c>
      <c r="D605">
        <v>4</v>
      </c>
      <c r="E605">
        <v>19718</v>
      </c>
      <c r="F605" s="23">
        <v>44013</v>
      </c>
      <c r="G605" s="23">
        <v>45061</v>
      </c>
      <c r="H605">
        <v>0</v>
      </c>
      <c r="I605">
        <v>1</v>
      </c>
      <c r="J605">
        <v>8</v>
      </c>
      <c r="K605">
        <v>30</v>
      </c>
      <c r="L605">
        <v>2</v>
      </c>
      <c r="M605" s="25">
        <v>20.95</v>
      </c>
      <c r="N605" s="25">
        <v>23.083431999999998</v>
      </c>
      <c r="O605" s="27">
        <v>9472888</v>
      </c>
      <c r="P605" s="27">
        <v>371793</v>
      </c>
      <c r="Q605" s="27">
        <v>7717088</v>
      </c>
      <c r="R605" s="27">
        <v>67302</v>
      </c>
      <c r="S605">
        <v>0</v>
      </c>
      <c r="T605">
        <v>0</v>
      </c>
      <c r="V605" s="27">
        <v>0</v>
      </c>
      <c r="W605" s="27">
        <v>0</v>
      </c>
      <c r="X605" s="27">
        <v>0</v>
      </c>
      <c r="AA605" s="23">
        <v>44285</v>
      </c>
      <c r="AB605">
        <v>1</v>
      </c>
      <c r="AC605" t="s">
        <v>57</v>
      </c>
      <c r="AD605">
        <v>1</v>
      </c>
      <c r="AE605">
        <v>30</v>
      </c>
      <c r="AF605" s="27">
        <v>0</v>
      </c>
      <c r="AM605">
        <v>1</v>
      </c>
      <c r="AN605">
        <v>1</v>
      </c>
      <c r="AQ605" s="27">
        <v>2924700</v>
      </c>
      <c r="AR605" t="s">
        <v>58</v>
      </c>
      <c r="AS605">
        <v>0</v>
      </c>
      <c r="AT605">
        <v>0</v>
      </c>
      <c r="AW605">
        <v>1</v>
      </c>
      <c r="AX605">
        <v>2</v>
      </c>
      <c r="AY605">
        <v>44013</v>
      </c>
      <c r="AZ605" t="s">
        <v>59</v>
      </c>
      <c r="BB605">
        <v>1</v>
      </c>
      <c r="BC605">
        <v>7</v>
      </c>
      <c r="BD605">
        <v>2</v>
      </c>
      <c r="BE605" s="3">
        <v>44286</v>
      </c>
      <c r="BF605" s="16" t="str">
        <f>VLOOKUP(C605,'Cta Contable'!A:E,5,FALSE)</f>
        <v>A</v>
      </c>
      <c r="BG605" s="16" t="str">
        <f>VLOOKUP(C605,'Cta Contable'!A:D,4,FALSE)</f>
        <v>Consumo</v>
      </c>
      <c r="BH605" t="str">
        <f>VLOOKUP(Q605,Lista!A:B,2,TRUE)</f>
        <v>5.000.001 - 10.000.000</v>
      </c>
      <c r="BI605" s="16" t="str">
        <f t="shared" si="20"/>
        <v>Al día</v>
      </c>
      <c r="BJ605" t="str">
        <f t="shared" si="19"/>
        <v>-</v>
      </c>
    </row>
    <row r="606" spans="1:62" x14ac:dyDescent="0.25">
      <c r="A606" t="s">
        <v>56</v>
      </c>
      <c r="B606" t="s">
        <v>171</v>
      </c>
      <c r="C606" s="17">
        <v>144205</v>
      </c>
      <c r="D606">
        <v>4</v>
      </c>
      <c r="E606">
        <v>20445</v>
      </c>
      <c r="F606" s="23">
        <v>44056</v>
      </c>
      <c r="G606" s="23">
        <v>45290</v>
      </c>
      <c r="H606">
        <v>30</v>
      </c>
      <c r="I606">
        <v>1</v>
      </c>
      <c r="J606">
        <v>5</v>
      </c>
      <c r="K606">
        <v>30</v>
      </c>
      <c r="L606">
        <v>2</v>
      </c>
      <c r="M606" s="25">
        <v>19.32</v>
      </c>
      <c r="N606" s="25">
        <v>21.126010999999998</v>
      </c>
      <c r="O606" s="27">
        <v>5000000</v>
      </c>
      <c r="P606" s="27">
        <v>170510</v>
      </c>
      <c r="Q606" s="27">
        <v>4528153</v>
      </c>
      <c r="R606" s="27">
        <v>124260</v>
      </c>
      <c r="S606">
        <v>0</v>
      </c>
      <c r="T606">
        <v>0</v>
      </c>
      <c r="V606" s="27">
        <v>0</v>
      </c>
      <c r="W606" s="27">
        <v>0</v>
      </c>
      <c r="X606" s="27">
        <v>0</v>
      </c>
      <c r="AA606" s="23">
        <v>44236</v>
      </c>
      <c r="AB606">
        <v>1</v>
      </c>
      <c r="AC606" t="s">
        <v>57</v>
      </c>
      <c r="AD606">
        <v>1</v>
      </c>
      <c r="AE606">
        <v>30</v>
      </c>
      <c r="AF606" s="27">
        <v>189500</v>
      </c>
      <c r="AM606">
        <v>1</v>
      </c>
      <c r="AN606">
        <v>1</v>
      </c>
      <c r="AQ606" s="27">
        <v>855000</v>
      </c>
      <c r="AR606" t="s">
        <v>58</v>
      </c>
      <c r="AS606">
        <v>0</v>
      </c>
      <c r="AT606">
        <v>0</v>
      </c>
      <c r="AW606">
        <v>5</v>
      </c>
      <c r="BB606">
        <v>1</v>
      </c>
      <c r="BC606">
        <v>7</v>
      </c>
      <c r="BD606">
        <v>2</v>
      </c>
      <c r="BE606" s="3">
        <v>44286</v>
      </c>
      <c r="BF606" s="16" t="str">
        <f>VLOOKUP(C606,'Cta Contable'!A:E,5,FALSE)</f>
        <v>A</v>
      </c>
      <c r="BG606" s="16" t="str">
        <f>VLOOKUP(C606,'Cta Contable'!A:D,4,FALSE)</f>
        <v>Consumo</v>
      </c>
      <c r="BH606" t="str">
        <f>VLOOKUP(Q606,Lista!A:B,2,TRUE)</f>
        <v>2.500.001 - 5.000.000</v>
      </c>
      <c r="BI606" s="16" t="str">
        <f t="shared" si="20"/>
        <v>Al día</v>
      </c>
      <c r="BJ606" t="str">
        <f t="shared" si="19"/>
        <v>-</v>
      </c>
    </row>
    <row r="607" spans="1:62" x14ac:dyDescent="0.25">
      <c r="A607" t="s">
        <v>56</v>
      </c>
      <c r="B607" t="s">
        <v>171</v>
      </c>
      <c r="C607" s="17">
        <v>144205</v>
      </c>
      <c r="D607">
        <v>4</v>
      </c>
      <c r="E607">
        <v>20284</v>
      </c>
      <c r="F607" s="23">
        <v>44012</v>
      </c>
      <c r="G607" s="23">
        <v>44742</v>
      </c>
      <c r="H607">
        <v>0</v>
      </c>
      <c r="I607">
        <v>1</v>
      </c>
      <c r="J607">
        <v>9</v>
      </c>
      <c r="K607">
        <v>30</v>
      </c>
      <c r="L607">
        <v>2</v>
      </c>
      <c r="M607" s="25">
        <v>23.42</v>
      </c>
      <c r="N607" s="25">
        <v>26.104899</v>
      </c>
      <c r="O607" s="27">
        <v>4500000</v>
      </c>
      <c r="P607" s="27">
        <v>236619</v>
      </c>
      <c r="Q607" s="27">
        <v>3012715</v>
      </c>
      <c r="R607" s="27">
        <v>33320</v>
      </c>
      <c r="S607">
        <v>0</v>
      </c>
      <c r="T607">
        <v>0</v>
      </c>
      <c r="V607" s="27">
        <v>0</v>
      </c>
      <c r="W607" s="27">
        <v>0</v>
      </c>
      <c r="X607" s="27">
        <v>0</v>
      </c>
      <c r="AA607" s="23">
        <v>44268</v>
      </c>
      <c r="AB607">
        <v>1</v>
      </c>
      <c r="AC607" t="s">
        <v>57</v>
      </c>
      <c r="AD607">
        <v>1</v>
      </c>
      <c r="AE607">
        <v>30</v>
      </c>
      <c r="AF607" s="27">
        <v>0</v>
      </c>
      <c r="AM607">
        <v>1</v>
      </c>
      <c r="AN607">
        <v>1</v>
      </c>
      <c r="AQ607" s="27">
        <v>1581000</v>
      </c>
      <c r="AR607" t="s">
        <v>58</v>
      </c>
      <c r="AS607">
        <v>0</v>
      </c>
      <c r="AT607">
        <v>0</v>
      </c>
      <c r="AW607">
        <v>5</v>
      </c>
      <c r="BB607">
        <v>1</v>
      </c>
      <c r="BC607">
        <v>7</v>
      </c>
      <c r="BD607">
        <v>2</v>
      </c>
      <c r="BE607" s="3">
        <v>44286</v>
      </c>
      <c r="BF607" s="16" t="str">
        <f>VLOOKUP(C607,'Cta Contable'!A:E,5,FALSE)</f>
        <v>A</v>
      </c>
      <c r="BG607" s="16" t="str">
        <f>VLOOKUP(C607,'Cta Contable'!A:D,4,FALSE)</f>
        <v>Consumo</v>
      </c>
      <c r="BH607" t="str">
        <f>VLOOKUP(Q607,Lista!A:B,2,TRUE)</f>
        <v>2.500.001 - 5.000.000</v>
      </c>
      <c r="BI607" s="16" t="str">
        <f t="shared" si="20"/>
        <v>Al día</v>
      </c>
      <c r="BJ607" t="str">
        <f t="shared" si="19"/>
        <v>-</v>
      </c>
    </row>
    <row r="608" spans="1:62" x14ac:dyDescent="0.25">
      <c r="A608" t="s">
        <v>56</v>
      </c>
      <c r="B608" t="s">
        <v>171</v>
      </c>
      <c r="C608" s="17">
        <v>144205</v>
      </c>
      <c r="D608">
        <v>4</v>
      </c>
      <c r="E608">
        <v>19583</v>
      </c>
      <c r="F608" s="23">
        <v>44013</v>
      </c>
      <c r="G608" s="23">
        <v>45337</v>
      </c>
      <c r="H608">
        <v>0</v>
      </c>
      <c r="I608">
        <v>1</v>
      </c>
      <c r="J608">
        <v>8</v>
      </c>
      <c r="K608">
        <v>30</v>
      </c>
      <c r="L608">
        <v>2</v>
      </c>
      <c r="M608" s="25">
        <v>20.88</v>
      </c>
      <c r="N608" s="25">
        <v>22.998778999999999</v>
      </c>
      <c r="O608" s="27">
        <v>23879820</v>
      </c>
      <c r="P608" s="27">
        <v>793368</v>
      </c>
      <c r="Q608" s="27">
        <v>20601486</v>
      </c>
      <c r="R608" s="27">
        <v>238980</v>
      </c>
      <c r="S608">
        <v>0</v>
      </c>
      <c r="T608">
        <v>0</v>
      </c>
      <c r="V608" s="27">
        <v>0</v>
      </c>
      <c r="W608" s="27">
        <v>0</v>
      </c>
      <c r="X608" s="27">
        <v>0</v>
      </c>
      <c r="AA608" s="23">
        <v>44265</v>
      </c>
      <c r="AB608">
        <v>1</v>
      </c>
      <c r="AC608" t="s">
        <v>57</v>
      </c>
      <c r="AD608">
        <v>1</v>
      </c>
      <c r="AE608">
        <v>30</v>
      </c>
      <c r="AF608" s="27">
        <v>0</v>
      </c>
      <c r="AM608">
        <v>1</v>
      </c>
      <c r="AN608">
        <v>1</v>
      </c>
      <c r="AQ608" s="27">
        <v>2684900</v>
      </c>
      <c r="AR608" t="s">
        <v>58</v>
      </c>
      <c r="AS608">
        <v>0</v>
      </c>
      <c r="AT608">
        <v>0</v>
      </c>
      <c r="AW608">
        <v>1</v>
      </c>
      <c r="AX608">
        <v>2</v>
      </c>
      <c r="AY608">
        <v>44013</v>
      </c>
      <c r="AZ608" t="s">
        <v>59</v>
      </c>
      <c r="BB608">
        <v>1</v>
      </c>
      <c r="BC608">
        <v>7</v>
      </c>
      <c r="BD608">
        <v>2</v>
      </c>
      <c r="BE608" s="3">
        <v>44286</v>
      </c>
      <c r="BF608" s="16" t="str">
        <f>VLOOKUP(C608,'Cta Contable'!A:E,5,FALSE)</f>
        <v>A</v>
      </c>
      <c r="BG608" s="16" t="str">
        <f>VLOOKUP(C608,'Cta Contable'!A:D,4,FALSE)</f>
        <v>Consumo</v>
      </c>
      <c r="BH608" t="str">
        <f>VLOOKUP(Q608,Lista!A:B,2,TRUE)</f>
        <v>20.000.001 - 63.000.000</v>
      </c>
      <c r="BI608" s="16" t="str">
        <f t="shared" si="20"/>
        <v>Al día</v>
      </c>
      <c r="BJ608" t="str">
        <f t="shared" si="19"/>
        <v>-</v>
      </c>
    </row>
    <row r="609" spans="1:62" x14ac:dyDescent="0.25">
      <c r="A609" t="s">
        <v>56</v>
      </c>
      <c r="B609" t="s">
        <v>171</v>
      </c>
      <c r="C609" s="17">
        <v>144205</v>
      </c>
      <c r="D609">
        <v>3</v>
      </c>
      <c r="E609">
        <v>21228</v>
      </c>
      <c r="F609" s="23">
        <v>44217</v>
      </c>
      <c r="G609" s="23">
        <v>44956</v>
      </c>
      <c r="H609">
        <v>0</v>
      </c>
      <c r="I609">
        <v>1</v>
      </c>
      <c r="J609">
        <v>2</v>
      </c>
      <c r="K609">
        <v>30</v>
      </c>
      <c r="L609">
        <v>2</v>
      </c>
      <c r="M609" s="25">
        <v>21.02</v>
      </c>
      <c r="N609" s="25">
        <v>23.168139</v>
      </c>
      <c r="O609" s="27">
        <v>6000000</v>
      </c>
      <c r="P609" s="27">
        <v>308373</v>
      </c>
      <c r="Q609" s="27">
        <v>5587665</v>
      </c>
      <c r="R609" s="27">
        <v>0</v>
      </c>
      <c r="S609">
        <v>0</v>
      </c>
      <c r="T609">
        <v>0</v>
      </c>
      <c r="V609" s="27">
        <v>0</v>
      </c>
      <c r="W609" s="27">
        <v>0</v>
      </c>
      <c r="X609" s="27">
        <v>0</v>
      </c>
      <c r="AA609" s="23">
        <v>44285</v>
      </c>
      <c r="AB609">
        <v>1</v>
      </c>
      <c r="AC609" t="s">
        <v>57</v>
      </c>
      <c r="AD609">
        <v>1</v>
      </c>
      <c r="AE609">
        <v>30</v>
      </c>
      <c r="AF609" s="27">
        <v>0</v>
      </c>
      <c r="AM609">
        <v>1</v>
      </c>
      <c r="AN609">
        <v>1</v>
      </c>
      <c r="AO609" s="40">
        <v>44217</v>
      </c>
      <c r="AP609" s="40" t="s">
        <v>59</v>
      </c>
      <c r="AQ609" s="27">
        <v>714000</v>
      </c>
      <c r="AR609" t="s">
        <v>58</v>
      </c>
      <c r="AS609">
        <v>1</v>
      </c>
      <c r="AT609">
        <v>0</v>
      </c>
      <c r="AW609">
        <v>5</v>
      </c>
      <c r="BB609">
        <v>1</v>
      </c>
      <c r="BC609">
        <v>7</v>
      </c>
      <c r="BD609">
        <v>2</v>
      </c>
      <c r="BE609" s="3">
        <v>44286</v>
      </c>
      <c r="BF609" s="16" t="str">
        <f>VLOOKUP(C609,'Cta Contable'!A:E,5,FALSE)</f>
        <v>A</v>
      </c>
      <c r="BG609" s="16" t="str">
        <f>VLOOKUP(C609,'Cta Contable'!A:D,4,FALSE)</f>
        <v>Consumo</v>
      </c>
      <c r="BH609" t="str">
        <f>VLOOKUP(Q609,Lista!A:B,2,TRUE)</f>
        <v>5.000.001 - 10.000.000</v>
      </c>
      <c r="BI609" s="16" t="str">
        <f t="shared" si="20"/>
        <v>Al día</v>
      </c>
      <c r="BJ609" t="str">
        <f t="shared" si="19"/>
        <v>-</v>
      </c>
    </row>
    <row r="610" spans="1:62" x14ac:dyDescent="0.25">
      <c r="A610" t="s">
        <v>56</v>
      </c>
      <c r="B610" t="s">
        <v>171</v>
      </c>
      <c r="C610" s="17">
        <v>144205</v>
      </c>
      <c r="D610">
        <v>4</v>
      </c>
      <c r="E610">
        <v>19745</v>
      </c>
      <c r="F610" s="23">
        <v>43832</v>
      </c>
      <c r="G610" s="23">
        <v>44576</v>
      </c>
      <c r="H610">
        <v>0</v>
      </c>
      <c r="I610">
        <v>1</v>
      </c>
      <c r="J610">
        <v>14</v>
      </c>
      <c r="K610">
        <v>30</v>
      </c>
      <c r="L610">
        <v>2</v>
      </c>
      <c r="M610" s="25">
        <v>23.35</v>
      </c>
      <c r="N610" s="25">
        <v>26.018343000000002</v>
      </c>
      <c r="O610" s="27">
        <v>3000000</v>
      </c>
      <c r="P610" s="27">
        <v>157642</v>
      </c>
      <c r="Q610" s="27">
        <v>1418915</v>
      </c>
      <c r="R610" s="27">
        <v>13800</v>
      </c>
      <c r="S610">
        <v>0</v>
      </c>
      <c r="T610">
        <v>0</v>
      </c>
      <c r="V610" s="27">
        <v>0</v>
      </c>
      <c r="W610" s="27">
        <v>0</v>
      </c>
      <c r="X610" s="27">
        <v>0</v>
      </c>
      <c r="AA610" s="23">
        <v>44270</v>
      </c>
      <c r="AB610">
        <v>1</v>
      </c>
      <c r="AC610" t="s">
        <v>57</v>
      </c>
      <c r="AD610">
        <v>1</v>
      </c>
      <c r="AE610">
        <v>30</v>
      </c>
      <c r="AF610" s="27">
        <v>0</v>
      </c>
      <c r="AM610">
        <v>1</v>
      </c>
      <c r="AN610">
        <v>1</v>
      </c>
      <c r="AQ610" s="27">
        <v>1402000</v>
      </c>
      <c r="AR610" t="s">
        <v>58</v>
      </c>
      <c r="AS610">
        <v>0</v>
      </c>
      <c r="AT610">
        <v>0</v>
      </c>
      <c r="AW610">
        <v>5</v>
      </c>
      <c r="BB610">
        <v>1</v>
      </c>
      <c r="BC610">
        <v>7</v>
      </c>
      <c r="BD610">
        <v>2</v>
      </c>
      <c r="BE610" s="3">
        <v>44286</v>
      </c>
      <c r="BF610" s="16" t="str">
        <f>VLOOKUP(C610,'Cta Contable'!A:E,5,FALSE)</f>
        <v>A</v>
      </c>
      <c r="BG610" s="16" t="str">
        <f>VLOOKUP(C610,'Cta Contable'!A:D,4,FALSE)</f>
        <v>Consumo</v>
      </c>
      <c r="BH610" t="str">
        <f>VLOOKUP(Q610,Lista!A:B,2,TRUE)</f>
        <v>1- 2.500.000</v>
      </c>
      <c r="BI610" s="16" t="str">
        <f t="shared" si="20"/>
        <v>Al día</v>
      </c>
      <c r="BJ610" t="str">
        <f t="shared" si="19"/>
        <v>-</v>
      </c>
    </row>
    <row r="611" spans="1:62" x14ac:dyDescent="0.25">
      <c r="A611" t="s">
        <v>56</v>
      </c>
      <c r="B611" t="s">
        <v>171</v>
      </c>
      <c r="C611" s="17">
        <v>144205</v>
      </c>
      <c r="D611">
        <v>4</v>
      </c>
      <c r="E611">
        <v>18398</v>
      </c>
      <c r="F611" s="23">
        <v>44013</v>
      </c>
      <c r="G611" s="23">
        <v>44809</v>
      </c>
      <c r="H611">
        <v>0</v>
      </c>
      <c r="I611">
        <v>1</v>
      </c>
      <c r="J611">
        <v>8</v>
      </c>
      <c r="K611">
        <v>30</v>
      </c>
      <c r="L611">
        <v>2</v>
      </c>
      <c r="M611" s="25">
        <v>17.52</v>
      </c>
      <c r="N611" s="25">
        <v>18.997626</v>
      </c>
      <c r="O611" s="27">
        <v>13588615</v>
      </c>
      <c r="P611" s="27">
        <v>631858</v>
      </c>
      <c r="Q611" s="27">
        <v>9938431</v>
      </c>
      <c r="R611" s="27">
        <v>119549</v>
      </c>
      <c r="S611">
        <v>0</v>
      </c>
      <c r="T611">
        <v>0</v>
      </c>
      <c r="V611" s="27">
        <v>0</v>
      </c>
      <c r="W611" s="27">
        <v>0</v>
      </c>
      <c r="X611" s="27">
        <v>0</v>
      </c>
      <c r="AA611" s="23">
        <v>44263</v>
      </c>
      <c r="AB611">
        <v>1</v>
      </c>
      <c r="AC611" t="s">
        <v>57</v>
      </c>
      <c r="AD611">
        <v>1</v>
      </c>
      <c r="AE611">
        <v>30</v>
      </c>
      <c r="AF611" s="27">
        <v>0</v>
      </c>
      <c r="AM611">
        <v>1</v>
      </c>
      <c r="AN611">
        <v>1</v>
      </c>
      <c r="AQ611" s="27">
        <v>3344363</v>
      </c>
      <c r="AR611" t="s">
        <v>58</v>
      </c>
      <c r="AS611">
        <v>0</v>
      </c>
      <c r="AT611">
        <v>0</v>
      </c>
      <c r="AW611">
        <v>1</v>
      </c>
      <c r="AX611">
        <v>2</v>
      </c>
      <c r="AY611">
        <v>44013</v>
      </c>
      <c r="AZ611" t="s">
        <v>59</v>
      </c>
      <c r="BB611">
        <v>1</v>
      </c>
      <c r="BC611">
        <v>7</v>
      </c>
      <c r="BD611">
        <v>2</v>
      </c>
      <c r="BE611" s="3">
        <v>44286</v>
      </c>
      <c r="BF611" s="16" t="str">
        <f>VLOOKUP(C611,'Cta Contable'!A:E,5,FALSE)</f>
        <v>A</v>
      </c>
      <c r="BG611" s="16" t="str">
        <f>VLOOKUP(C611,'Cta Contable'!A:D,4,FALSE)</f>
        <v>Consumo</v>
      </c>
      <c r="BH611" t="str">
        <f>VLOOKUP(Q611,Lista!A:B,2,TRUE)</f>
        <v>5.000.001 - 10.000.000</v>
      </c>
      <c r="BI611" s="16" t="str">
        <f t="shared" si="20"/>
        <v>Al día</v>
      </c>
      <c r="BJ611" t="str">
        <f t="shared" si="19"/>
        <v>-</v>
      </c>
    </row>
    <row r="612" spans="1:62" x14ac:dyDescent="0.25">
      <c r="A612" t="s">
        <v>56</v>
      </c>
      <c r="B612" t="s">
        <v>171</v>
      </c>
      <c r="C612" s="17">
        <v>144205</v>
      </c>
      <c r="D612">
        <v>3</v>
      </c>
      <c r="E612">
        <v>20025</v>
      </c>
      <c r="F612" s="23">
        <v>44013</v>
      </c>
      <c r="G612" s="23">
        <v>46188</v>
      </c>
      <c r="H612">
        <v>0</v>
      </c>
      <c r="I612">
        <v>1</v>
      </c>
      <c r="J612">
        <v>7</v>
      </c>
      <c r="K612">
        <v>30</v>
      </c>
      <c r="L612">
        <v>2</v>
      </c>
      <c r="M612" s="25">
        <v>20.92</v>
      </c>
      <c r="N612" s="25">
        <v>23.047146000000001</v>
      </c>
      <c r="O612" s="27">
        <v>29689033</v>
      </c>
      <c r="P612" s="27">
        <v>732224</v>
      </c>
      <c r="Q612" s="27">
        <v>28105612</v>
      </c>
      <c r="R612" s="27">
        <v>554164</v>
      </c>
      <c r="S612">
        <v>0</v>
      </c>
      <c r="T612">
        <v>0</v>
      </c>
      <c r="V612" s="27">
        <v>0</v>
      </c>
      <c r="W612" s="27">
        <v>0</v>
      </c>
      <c r="X612" s="27">
        <v>0</v>
      </c>
      <c r="AA612" s="23">
        <v>44281</v>
      </c>
      <c r="AB612">
        <v>1</v>
      </c>
      <c r="AC612" t="s">
        <v>57</v>
      </c>
      <c r="AD612">
        <v>1</v>
      </c>
      <c r="AE612">
        <v>30</v>
      </c>
      <c r="AF612" s="27">
        <v>0</v>
      </c>
      <c r="AM612">
        <v>1</v>
      </c>
      <c r="AN612">
        <v>1</v>
      </c>
      <c r="AO612" s="40">
        <v>44013</v>
      </c>
      <c r="AP612" s="40" t="s">
        <v>59</v>
      </c>
      <c r="AQ612" s="27">
        <v>0</v>
      </c>
      <c r="AR612" t="s">
        <v>58</v>
      </c>
      <c r="AS612">
        <v>1</v>
      </c>
      <c r="AT612">
        <v>0</v>
      </c>
      <c r="AW612">
        <v>5</v>
      </c>
      <c r="BB612">
        <v>1</v>
      </c>
      <c r="BC612">
        <v>7</v>
      </c>
      <c r="BD612">
        <v>2</v>
      </c>
      <c r="BE612" s="3">
        <v>44286</v>
      </c>
      <c r="BF612" s="16" t="str">
        <f>VLOOKUP(C612,'Cta Contable'!A:E,5,FALSE)</f>
        <v>A</v>
      </c>
      <c r="BG612" s="16" t="str">
        <f>VLOOKUP(C612,'Cta Contable'!A:D,4,FALSE)</f>
        <v>Consumo</v>
      </c>
      <c r="BH612" t="str">
        <f>VLOOKUP(Q612,Lista!A:B,2,TRUE)</f>
        <v>20.000.001 - 63.000.000</v>
      </c>
      <c r="BI612" s="16" t="str">
        <f t="shared" si="20"/>
        <v>Al día</v>
      </c>
      <c r="BJ612" t="str">
        <f t="shared" si="19"/>
        <v>-</v>
      </c>
    </row>
    <row r="613" spans="1:62" x14ac:dyDescent="0.25">
      <c r="A613" t="s">
        <v>56</v>
      </c>
      <c r="B613" t="s">
        <v>171</v>
      </c>
      <c r="C613" s="17">
        <v>144205</v>
      </c>
      <c r="D613">
        <v>4</v>
      </c>
      <c r="E613">
        <v>20442</v>
      </c>
      <c r="F613" s="23">
        <v>44055</v>
      </c>
      <c r="G613" s="23">
        <v>45168</v>
      </c>
      <c r="H613">
        <v>0</v>
      </c>
      <c r="I613">
        <v>1</v>
      </c>
      <c r="J613">
        <v>7</v>
      </c>
      <c r="K613">
        <v>30</v>
      </c>
      <c r="L613">
        <v>2</v>
      </c>
      <c r="M613" s="25">
        <v>11.42</v>
      </c>
      <c r="N613" s="25">
        <v>12.037115999999999</v>
      </c>
      <c r="O613" s="27">
        <v>6500000</v>
      </c>
      <c r="P613" s="27">
        <v>214097</v>
      </c>
      <c r="Q613" s="27">
        <v>5392447</v>
      </c>
      <c r="R613" s="27">
        <v>8555</v>
      </c>
      <c r="S613">
        <v>0</v>
      </c>
      <c r="T613">
        <v>0</v>
      </c>
      <c r="V613" s="27">
        <v>0</v>
      </c>
      <c r="W613" s="27">
        <v>0</v>
      </c>
      <c r="X613" s="27">
        <v>0</v>
      </c>
      <c r="AA613" s="23">
        <v>44280</v>
      </c>
      <c r="AB613">
        <v>1</v>
      </c>
      <c r="AC613" t="s">
        <v>57</v>
      </c>
      <c r="AD613">
        <v>1</v>
      </c>
      <c r="AE613">
        <v>30</v>
      </c>
      <c r="AF613" s="27">
        <v>0</v>
      </c>
      <c r="AM613">
        <v>1</v>
      </c>
      <c r="AN613">
        <v>1</v>
      </c>
      <c r="AQ613" s="27">
        <v>6506122</v>
      </c>
      <c r="AR613" t="s">
        <v>58</v>
      </c>
      <c r="AS613">
        <v>0</v>
      </c>
      <c r="AT613">
        <v>0</v>
      </c>
      <c r="AW613">
        <v>5</v>
      </c>
      <c r="BB613">
        <v>1</v>
      </c>
      <c r="BC613">
        <v>7</v>
      </c>
      <c r="BD613">
        <v>2</v>
      </c>
      <c r="BE613" s="3">
        <v>44286</v>
      </c>
      <c r="BF613" s="16" t="str">
        <f>VLOOKUP(C613,'Cta Contable'!A:E,5,FALSE)</f>
        <v>A</v>
      </c>
      <c r="BG613" s="16" t="str">
        <f>VLOOKUP(C613,'Cta Contable'!A:D,4,FALSE)</f>
        <v>Consumo</v>
      </c>
      <c r="BH613" t="str">
        <f>VLOOKUP(Q613,Lista!A:B,2,TRUE)</f>
        <v>5.000.001 - 10.000.000</v>
      </c>
      <c r="BI613" s="16" t="str">
        <f t="shared" si="20"/>
        <v>Al día</v>
      </c>
      <c r="BJ613" t="str">
        <f t="shared" si="19"/>
        <v>-</v>
      </c>
    </row>
    <row r="614" spans="1:62" x14ac:dyDescent="0.25">
      <c r="A614" t="s">
        <v>56</v>
      </c>
      <c r="B614" t="s">
        <v>171</v>
      </c>
      <c r="C614" s="17">
        <v>144205</v>
      </c>
      <c r="D614">
        <v>4</v>
      </c>
      <c r="E614">
        <v>18917</v>
      </c>
      <c r="F614" s="23">
        <v>43655</v>
      </c>
      <c r="G614" s="23">
        <v>44483</v>
      </c>
      <c r="H614">
        <v>0</v>
      </c>
      <c r="I614">
        <v>1</v>
      </c>
      <c r="J614">
        <v>20</v>
      </c>
      <c r="K614">
        <v>30</v>
      </c>
      <c r="L614">
        <v>2</v>
      </c>
      <c r="M614" s="25">
        <v>11.42</v>
      </c>
      <c r="N614" s="25">
        <v>12.037115999999999</v>
      </c>
      <c r="O614" s="27">
        <v>6850000</v>
      </c>
      <c r="P614" s="27">
        <v>288891</v>
      </c>
      <c r="Q614" s="27">
        <v>1935529</v>
      </c>
      <c r="R614" s="27">
        <v>12894</v>
      </c>
      <c r="S614">
        <v>0</v>
      </c>
      <c r="T614">
        <v>0</v>
      </c>
      <c r="V614" s="27">
        <v>0</v>
      </c>
      <c r="W614" s="27">
        <v>0</v>
      </c>
      <c r="X614" s="27">
        <v>0</v>
      </c>
      <c r="AA614" s="23">
        <v>44264</v>
      </c>
      <c r="AB614">
        <v>1</v>
      </c>
      <c r="AC614" t="s">
        <v>57</v>
      </c>
      <c r="AD614">
        <v>1</v>
      </c>
      <c r="AE614">
        <v>30</v>
      </c>
      <c r="AF614" s="27">
        <v>0</v>
      </c>
      <c r="AM614">
        <v>1</v>
      </c>
      <c r="AN614">
        <v>1</v>
      </c>
      <c r="AQ614" s="27">
        <v>3896742</v>
      </c>
      <c r="AR614" t="s">
        <v>58</v>
      </c>
      <c r="AS614">
        <v>0</v>
      </c>
      <c r="AT614">
        <v>0</v>
      </c>
      <c r="AW614">
        <v>5</v>
      </c>
      <c r="BB614">
        <v>1</v>
      </c>
      <c r="BC614">
        <v>7</v>
      </c>
      <c r="BD614">
        <v>2</v>
      </c>
      <c r="BE614" s="3">
        <v>44286</v>
      </c>
      <c r="BF614" s="16" t="str">
        <f>VLOOKUP(C614,'Cta Contable'!A:E,5,FALSE)</f>
        <v>A</v>
      </c>
      <c r="BG614" s="16" t="str">
        <f>VLOOKUP(C614,'Cta Contable'!A:D,4,FALSE)</f>
        <v>Consumo</v>
      </c>
      <c r="BH614" t="str">
        <f>VLOOKUP(Q614,Lista!A:B,2,TRUE)</f>
        <v>1- 2.500.000</v>
      </c>
      <c r="BI614" s="16" t="str">
        <f t="shared" si="20"/>
        <v>Al día</v>
      </c>
      <c r="BJ614" t="str">
        <f t="shared" si="19"/>
        <v>-</v>
      </c>
    </row>
    <row r="615" spans="1:62" x14ac:dyDescent="0.25">
      <c r="A615" t="s">
        <v>56</v>
      </c>
      <c r="B615" t="s">
        <v>171</v>
      </c>
      <c r="C615" s="17">
        <v>144205</v>
      </c>
      <c r="D615">
        <v>4</v>
      </c>
      <c r="E615">
        <v>19962</v>
      </c>
      <c r="F615" s="23">
        <v>43888</v>
      </c>
      <c r="G615" s="23">
        <v>44620</v>
      </c>
      <c r="H615">
        <v>0</v>
      </c>
      <c r="I615">
        <v>1</v>
      </c>
      <c r="J615">
        <v>13</v>
      </c>
      <c r="K615">
        <v>30</v>
      </c>
      <c r="L615">
        <v>2</v>
      </c>
      <c r="M615" s="25">
        <v>21.07</v>
      </c>
      <c r="N615" s="25">
        <v>23.228676</v>
      </c>
      <c r="O615" s="27">
        <v>3000000</v>
      </c>
      <c r="P615" s="27">
        <v>154260</v>
      </c>
      <c r="Q615" s="27">
        <v>1481917</v>
      </c>
      <c r="R615" s="27">
        <v>18207</v>
      </c>
      <c r="S615">
        <v>0</v>
      </c>
      <c r="T615">
        <v>0</v>
      </c>
      <c r="V615" s="27">
        <v>0</v>
      </c>
      <c r="W615" s="27">
        <v>0</v>
      </c>
      <c r="X615" s="27">
        <v>0</v>
      </c>
      <c r="AA615" s="23">
        <v>44264</v>
      </c>
      <c r="AB615">
        <v>1</v>
      </c>
      <c r="AC615" t="s">
        <v>57</v>
      </c>
      <c r="AD615">
        <v>1</v>
      </c>
      <c r="AE615">
        <v>30</v>
      </c>
      <c r="AF615" s="27">
        <v>0</v>
      </c>
      <c r="AM615">
        <v>1</v>
      </c>
      <c r="AN615">
        <v>1</v>
      </c>
      <c r="AQ615" s="27">
        <v>2983499</v>
      </c>
      <c r="AR615" t="s">
        <v>58</v>
      </c>
      <c r="AS615">
        <v>0</v>
      </c>
      <c r="AT615">
        <v>0</v>
      </c>
      <c r="AW615">
        <v>5</v>
      </c>
      <c r="BB615">
        <v>1</v>
      </c>
      <c r="BC615">
        <v>7</v>
      </c>
      <c r="BD615">
        <v>2</v>
      </c>
      <c r="BE615" s="3">
        <v>44286</v>
      </c>
      <c r="BF615" s="16" t="str">
        <f>VLOOKUP(C615,'Cta Contable'!A:E,5,FALSE)</f>
        <v>A</v>
      </c>
      <c r="BG615" s="16" t="str">
        <f>VLOOKUP(C615,'Cta Contable'!A:D,4,FALSE)</f>
        <v>Consumo</v>
      </c>
      <c r="BH615" t="str">
        <f>VLOOKUP(Q615,Lista!A:B,2,TRUE)</f>
        <v>1- 2.500.000</v>
      </c>
      <c r="BI615" s="16" t="str">
        <f t="shared" si="20"/>
        <v>Al día</v>
      </c>
      <c r="BJ615" t="str">
        <f t="shared" si="19"/>
        <v>-</v>
      </c>
    </row>
    <row r="616" spans="1:62" x14ac:dyDescent="0.25">
      <c r="A616" t="s">
        <v>56</v>
      </c>
      <c r="B616" t="s">
        <v>171</v>
      </c>
      <c r="C616" s="17">
        <v>144205</v>
      </c>
      <c r="D616">
        <v>3</v>
      </c>
      <c r="E616">
        <v>20195</v>
      </c>
      <c r="F616" s="23">
        <v>43991</v>
      </c>
      <c r="G616" s="23">
        <v>45452</v>
      </c>
      <c r="H616">
        <v>0</v>
      </c>
      <c r="I616">
        <v>1</v>
      </c>
      <c r="J616">
        <v>9</v>
      </c>
      <c r="K616">
        <v>30</v>
      </c>
      <c r="L616">
        <v>2</v>
      </c>
      <c r="M616" s="25">
        <v>21.02</v>
      </c>
      <c r="N616" s="25">
        <v>23.168139</v>
      </c>
      <c r="O616" s="27">
        <v>29900000</v>
      </c>
      <c r="P616" s="27">
        <v>926196</v>
      </c>
      <c r="Q616" s="27">
        <v>26005201</v>
      </c>
      <c r="R616" s="27">
        <v>318864</v>
      </c>
      <c r="S616">
        <v>0</v>
      </c>
      <c r="T616">
        <v>0</v>
      </c>
      <c r="V616" s="27">
        <v>0</v>
      </c>
      <c r="W616" s="27">
        <v>0</v>
      </c>
      <c r="X616" s="27">
        <v>0</v>
      </c>
      <c r="AA616" s="23">
        <v>44264</v>
      </c>
      <c r="AB616">
        <v>1</v>
      </c>
      <c r="AC616" t="s">
        <v>57</v>
      </c>
      <c r="AD616">
        <v>1</v>
      </c>
      <c r="AE616">
        <v>30</v>
      </c>
      <c r="AF616" s="27">
        <v>0</v>
      </c>
      <c r="AM616">
        <v>1</v>
      </c>
      <c r="AN616">
        <v>1</v>
      </c>
      <c r="AO616" s="40">
        <v>43991</v>
      </c>
      <c r="AP616" s="40" t="s">
        <v>59</v>
      </c>
      <c r="AQ616" s="27">
        <v>2241400</v>
      </c>
      <c r="AR616" t="s">
        <v>58</v>
      </c>
      <c r="AS616">
        <v>1</v>
      </c>
      <c r="AT616">
        <v>0</v>
      </c>
      <c r="AW616">
        <v>5</v>
      </c>
      <c r="BB616">
        <v>1</v>
      </c>
      <c r="BC616">
        <v>7</v>
      </c>
      <c r="BD616">
        <v>2</v>
      </c>
      <c r="BE616" s="3">
        <v>44286</v>
      </c>
      <c r="BF616" s="16" t="str">
        <f>VLOOKUP(C616,'Cta Contable'!A:E,5,FALSE)</f>
        <v>A</v>
      </c>
      <c r="BG616" s="16" t="str">
        <f>VLOOKUP(C616,'Cta Contable'!A:D,4,FALSE)</f>
        <v>Consumo</v>
      </c>
      <c r="BH616" t="str">
        <f>VLOOKUP(Q616,Lista!A:B,2,TRUE)</f>
        <v>20.000.001 - 63.000.000</v>
      </c>
      <c r="BI616" s="16" t="str">
        <f t="shared" si="20"/>
        <v>Al día</v>
      </c>
      <c r="BJ616" t="str">
        <f t="shared" si="19"/>
        <v>-</v>
      </c>
    </row>
    <row r="617" spans="1:62" x14ac:dyDescent="0.25">
      <c r="A617" t="s">
        <v>56</v>
      </c>
      <c r="B617" t="s">
        <v>171</v>
      </c>
      <c r="C617" s="17">
        <v>141205</v>
      </c>
      <c r="D617">
        <v>4</v>
      </c>
      <c r="E617">
        <v>21424</v>
      </c>
      <c r="F617" s="23">
        <v>44263</v>
      </c>
      <c r="G617" s="23">
        <v>47915</v>
      </c>
      <c r="H617">
        <v>0</v>
      </c>
      <c r="I617">
        <v>1</v>
      </c>
      <c r="J617">
        <v>0</v>
      </c>
      <c r="K617">
        <v>30</v>
      </c>
      <c r="L617">
        <v>2</v>
      </c>
      <c r="M617" s="25">
        <v>19.529997999999999</v>
      </c>
      <c r="N617" s="25">
        <v>21.376580000000001</v>
      </c>
      <c r="O617" s="27">
        <v>120000000</v>
      </c>
      <c r="P617" s="27">
        <v>2281797</v>
      </c>
      <c r="Q617" s="27">
        <v>120000000</v>
      </c>
      <c r="R617" s="27">
        <v>1432200</v>
      </c>
      <c r="S617">
        <v>0</v>
      </c>
      <c r="T617">
        <v>120000000</v>
      </c>
      <c r="V617" s="27">
        <v>0</v>
      </c>
      <c r="W617" s="27">
        <v>0</v>
      </c>
      <c r="X617" s="27">
        <v>0</v>
      </c>
      <c r="AA617" s="23">
        <v>44263</v>
      </c>
      <c r="AB617">
        <v>2</v>
      </c>
      <c r="AC617" t="s">
        <v>57</v>
      </c>
      <c r="AD617">
        <v>1</v>
      </c>
      <c r="AE617">
        <v>30</v>
      </c>
      <c r="AF617" s="27">
        <v>0</v>
      </c>
      <c r="AM617">
        <v>1</v>
      </c>
      <c r="AN617">
        <v>1</v>
      </c>
      <c r="AQ617" s="27">
        <v>12177684</v>
      </c>
      <c r="AR617" t="s">
        <v>58</v>
      </c>
      <c r="AS617">
        <v>0</v>
      </c>
      <c r="AT617">
        <v>0</v>
      </c>
      <c r="AW617">
        <v>5</v>
      </c>
      <c r="BB617">
        <v>1</v>
      </c>
      <c r="BC617">
        <v>7</v>
      </c>
      <c r="BD617">
        <v>2</v>
      </c>
      <c r="BE617" s="3">
        <v>44286</v>
      </c>
      <c r="BF617" s="16" t="str">
        <f>VLOOKUP(C617,'Cta Contable'!A:E,5,FALSE)</f>
        <v>A</v>
      </c>
      <c r="BG617" s="16" t="str">
        <f>VLOOKUP(C617,'Cta Contable'!A:D,4,FALSE)</f>
        <v>Consumo</v>
      </c>
      <c r="BH617" t="str">
        <f>VLOOKUP(Q617,Lista!A:B,2,TRUE)</f>
        <v>&gt; 63.000.000</v>
      </c>
      <c r="BI617" s="16" t="str">
        <f t="shared" si="20"/>
        <v>Al día</v>
      </c>
      <c r="BJ617" t="str">
        <f t="shared" si="19"/>
        <v>-</v>
      </c>
    </row>
    <row r="618" spans="1:62" x14ac:dyDescent="0.25">
      <c r="A618" t="s">
        <v>56</v>
      </c>
      <c r="B618" t="s">
        <v>171</v>
      </c>
      <c r="C618" s="17">
        <v>144205</v>
      </c>
      <c r="D618">
        <v>4</v>
      </c>
      <c r="E618">
        <v>21130</v>
      </c>
      <c r="F618" s="23">
        <v>44194</v>
      </c>
      <c r="G618" s="23">
        <v>45415</v>
      </c>
      <c r="H618">
        <v>0</v>
      </c>
      <c r="I618">
        <v>1</v>
      </c>
      <c r="J618">
        <v>3</v>
      </c>
      <c r="K618">
        <v>30</v>
      </c>
      <c r="L618">
        <v>2</v>
      </c>
      <c r="M618" s="25">
        <v>19.32</v>
      </c>
      <c r="N618" s="25">
        <v>21.126010999999998</v>
      </c>
      <c r="O618" s="27">
        <v>5000000</v>
      </c>
      <c r="P618" s="27">
        <v>170510</v>
      </c>
      <c r="Q618" s="27">
        <v>4714343</v>
      </c>
      <c r="R618" s="27">
        <v>2530</v>
      </c>
      <c r="S618">
        <v>0</v>
      </c>
      <c r="T618">
        <v>0</v>
      </c>
      <c r="V618" s="27">
        <v>0</v>
      </c>
      <c r="W618" s="27">
        <v>0</v>
      </c>
      <c r="X618" s="27">
        <v>0</v>
      </c>
      <c r="AA618" s="23">
        <v>44284</v>
      </c>
      <c r="AB618">
        <v>1</v>
      </c>
      <c r="AC618" t="s">
        <v>57</v>
      </c>
      <c r="AD618">
        <v>1</v>
      </c>
      <c r="AE618">
        <v>30</v>
      </c>
      <c r="AF618" s="27">
        <v>0</v>
      </c>
      <c r="AM618">
        <v>1</v>
      </c>
      <c r="AN618">
        <v>1</v>
      </c>
      <c r="AQ618" s="27">
        <v>1566159</v>
      </c>
      <c r="AR618" t="s">
        <v>58</v>
      </c>
      <c r="AS618">
        <v>0</v>
      </c>
      <c r="AT618">
        <v>0</v>
      </c>
      <c r="AW618">
        <v>5</v>
      </c>
      <c r="BB618">
        <v>1</v>
      </c>
      <c r="BC618">
        <v>7</v>
      </c>
      <c r="BD618">
        <v>2</v>
      </c>
      <c r="BE618" s="3">
        <v>44286</v>
      </c>
      <c r="BF618" s="16" t="str">
        <f>VLOOKUP(C618,'Cta Contable'!A:E,5,FALSE)</f>
        <v>A</v>
      </c>
      <c r="BG618" s="16" t="str">
        <f>VLOOKUP(C618,'Cta Contable'!A:D,4,FALSE)</f>
        <v>Consumo</v>
      </c>
      <c r="BH618" t="str">
        <f>VLOOKUP(Q618,Lista!A:B,2,TRUE)</f>
        <v>2.500.001 - 5.000.000</v>
      </c>
      <c r="BI618" s="16" t="str">
        <f t="shared" si="20"/>
        <v>Al día</v>
      </c>
      <c r="BJ618" t="str">
        <f t="shared" si="19"/>
        <v>-</v>
      </c>
    </row>
    <row r="619" spans="1:62" x14ac:dyDescent="0.25">
      <c r="A619" t="s">
        <v>56</v>
      </c>
      <c r="B619" t="s">
        <v>171</v>
      </c>
      <c r="C619" s="17">
        <v>144205</v>
      </c>
      <c r="D619">
        <v>4</v>
      </c>
      <c r="E619">
        <v>21241</v>
      </c>
      <c r="F619" s="23">
        <v>44221</v>
      </c>
      <c r="G619" s="23">
        <v>44711</v>
      </c>
      <c r="H619">
        <v>0</v>
      </c>
      <c r="I619">
        <v>1</v>
      </c>
      <c r="J619">
        <v>3</v>
      </c>
      <c r="K619">
        <v>30</v>
      </c>
      <c r="L619">
        <v>2</v>
      </c>
      <c r="M619" s="25">
        <v>11.420004</v>
      </c>
      <c r="N619" s="25">
        <v>12.03712</v>
      </c>
      <c r="O619" s="27">
        <v>1800000</v>
      </c>
      <c r="P619" s="27">
        <v>121816</v>
      </c>
      <c r="Q619" s="27">
        <v>1465454</v>
      </c>
      <c r="R619" s="27">
        <v>465</v>
      </c>
      <c r="S619">
        <v>0</v>
      </c>
      <c r="T619">
        <v>0</v>
      </c>
      <c r="V619" s="27">
        <v>0</v>
      </c>
      <c r="W619" s="27">
        <v>0</v>
      </c>
      <c r="X619" s="27">
        <v>0</v>
      </c>
      <c r="AA619" s="23">
        <v>44284</v>
      </c>
      <c r="AB619">
        <v>1</v>
      </c>
      <c r="AC619" t="s">
        <v>57</v>
      </c>
      <c r="AD619">
        <v>1</v>
      </c>
      <c r="AE619">
        <v>30</v>
      </c>
      <c r="AF619" s="27">
        <v>0</v>
      </c>
      <c r="AM619">
        <v>1</v>
      </c>
      <c r="AN619">
        <v>1</v>
      </c>
      <c r="AQ619" s="27">
        <v>486841</v>
      </c>
      <c r="AR619" t="s">
        <v>58</v>
      </c>
      <c r="AS619">
        <v>0</v>
      </c>
      <c r="AT619">
        <v>0</v>
      </c>
      <c r="AW619">
        <v>5</v>
      </c>
      <c r="BB619">
        <v>1</v>
      </c>
      <c r="BC619">
        <v>7</v>
      </c>
      <c r="BD619">
        <v>2</v>
      </c>
      <c r="BE619" s="3">
        <v>44286</v>
      </c>
      <c r="BF619" s="16" t="str">
        <f>VLOOKUP(C619,'Cta Contable'!A:E,5,FALSE)</f>
        <v>A</v>
      </c>
      <c r="BG619" s="16" t="str">
        <f>VLOOKUP(C619,'Cta Contable'!A:D,4,FALSE)</f>
        <v>Consumo</v>
      </c>
      <c r="BH619" t="str">
        <f>VLOOKUP(Q619,Lista!A:B,2,TRUE)</f>
        <v>1- 2.500.000</v>
      </c>
      <c r="BI619" s="16" t="str">
        <f t="shared" si="20"/>
        <v>Al día</v>
      </c>
      <c r="BJ619" t="str">
        <f t="shared" si="19"/>
        <v>-</v>
      </c>
    </row>
    <row r="620" spans="1:62" x14ac:dyDescent="0.25">
      <c r="A620" t="s">
        <v>56</v>
      </c>
      <c r="B620" t="s">
        <v>171</v>
      </c>
      <c r="C620" s="17">
        <v>144205</v>
      </c>
      <c r="D620">
        <v>4</v>
      </c>
      <c r="E620">
        <v>18974</v>
      </c>
      <c r="F620" s="23">
        <v>44013</v>
      </c>
      <c r="G620" s="23">
        <v>45275</v>
      </c>
      <c r="H620">
        <v>0</v>
      </c>
      <c r="I620">
        <v>1</v>
      </c>
      <c r="J620">
        <v>9</v>
      </c>
      <c r="K620">
        <v>30</v>
      </c>
      <c r="L620">
        <v>2</v>
      </c>
      <c r="M620" s="25">
        <v>23.42</v>
      </c>
      <c r="N620" s="25">
        <v>26.104899</v>
      </c>
      <c r="O620" s="27">
        <v>26629611</v>
      </c>
      <c r="P620" s="27">
        <v>949649</v>
      </c>
      <c r="Q620" s="27">
        <v>22085417</v>
      </c>
      <c r="R620" s="27">
        <v>215520</v>
      </c>
      <c r="S620">
        <v>0</v>
      </c>
      <c r="T620">
        <v>0</v>
      </c>
      <c r="V620" s="27">
        <v>0</v>
      </c>
      <c r="W620" s="27">
        <v>0</v>
      </c>
      <c r="X620" s="27">
        <v>0</v>
      </c>
      <c r="AA620" s="23">
        <v>44270</v>
      </c>
      <c r="AB620">
        <v>1</v>
      </c>
      <c r="AC620" t="s">
        <v>57</v>
      </c>
      <c r="AD620">
        <v>1</v>
      </c>
      <c r="AE620">
        <v>30</v>
      </c>
      <c r="AF620" s="27">
        <v>0</v>
      </c>
      <c r="AM620">
        <v>1</v>
      </c>
      <c r="AN620">
        <v>1</v>
      </c>
      <c r="AQ620" s="27">
        <v>396400</v>
      </c>
      <c r="AR620" t="s">
        <v>58</v>
      </c>
      <c r="AS620">
        <v>0</v>
      </c>
      <c r="AT620">
        <v>0</v>
      </c>
      <c r="AW620">
        <v>1</v>
      </c>
      <c r="AX620">
        <v>2</v>
      </c>
      <c r="AY620">
        <v>44013</v>
      </c>
      <c r="AZ620" t="s">
        <v>59</v>
      </c>
      <c r="BB620">
        <v>1</v>
      </c>
      <c r="BC620">
        <v>7</v>
      </c>
      <c r="BD620">
        <v>2</v>
      </c>
      <c r="BE620" s="3">
        <v>44286</v>
      </c>
      <c r="BF620" s="16" t="str">
        <f>VLOOKUP(C620,'Cta Contable'!A:E,5,FALSE)</f>
        <v>A</v>
      </c>
      <c r="BG620" s="16" t="str">
        <f>VLOOKUP(C620,'Cta Contable'!A:D,4,FALSE)</f>
        <v>Consumo</v>
      </c>
      <c r="BH620" t="str">
        <f>VLOOKUP(Q620,Lista!A:B,2,TRUE)</f>
        <v>20.000.001 - 63.000.000</v>
      </c>
      <c r="BI620" s="16" t="str">
        <f t="shared" si="20"/>
        <v>Al día</v>
      </c>
      <c r="BJ620" t="str">
        <f t="shared" si="19"/>
        <v>-</v>
      </c>
    </row>
    <row r="621" spans="1:62" x14ac:dyDescent="0.25">
      <c r="A621" t="s">
        <v>56</v>
      </c>
      <c r="B621" t="s">
        <v>171</v>
      </c>
      <c r="C621" s="17">
        <v>144205</v>
      </c>
      <c r="D621">
        <v>4</v>
      </c>
      <c r="E621">
        <v>20789</v>
      </c>
      <c r="F621" s="23">
        <v>44126</v>
      </c>
      <c r="G621" s="23">
        <v>44597</v>
      </c>
      <c r="H621">
        <v>0</v>
      </c>
      <c r="I621">
        <v>1</v>
      </c>
      <c r="J621">
        <v>5</v>
      </c>
      <c r="K621">
        <v>30</v>
      </c>
      <c r="L621">
        <v>2</v>
      </c>
      <c r="M621" s="25">
        <v>11.42</v>
      </c>
      <c r="N621" s="25">
        <v>12.037115999999999</v>
      </c>
      <c r="O621" s="27">
        <v>1748000</v>
      </c>
      <c r="P621" s="27">
        <v>125601</v>
      </c>
      <c r="Q621" s="27">
        <v>1188095</v>
      </c>
      <c r="R621" s="27">
        <v>0</v>
      </c>
      <c r="S621">
        <v>0</v>
      </c>
      <c r="T621">
        <v>0</v>
      </c>
      <c r="V621" s="27">
        <v>0</v>
      </c>
      <c r="W621" s="27">
        <v>0</v>
      </c>
      <c r="X621" s="27">
        <v>0</v>
      </c>
      <c r="AA621" s="23">
        <v>44285</v>
      </c>
      <c r="AB621">
        <v>1</v>
      </c>
      <c r="AC621" t="s">
        <v>57</v>
      </c>
      <c r="AD621">
        <v>1</v>
      </c>
      <c r="AE621">
        <v>30</v>
      </c>
      <c r="AF621" s="27">
        <v>0</v>
      </c>
      <c r="AM621">
        <v>1</v>
      </c>
      <c r="AN621">
        <v>1</v>
      </c>
      <c r="AQ621" s="27">
        <v>1971480</v>
      </c>
      <c r="AR621" t="s">
        <v>58</v>
      </c>
      <c r="AS621">
        <v>0</v>
      </c>
      <c r="AT621">
        <v>0</v>
      </c>
      <c r="AW621">
        <v>5</v>
      </c>
      <c r="BB621">
        <v>1</v>
      </c>
      <c r="BC621">
        <v>7</v>
      </c>
      <c r="BD621">
        <v>2</v>
      </c>
      <c r="BE621" s="3">
        <v>44286</v>
      </c>
      <c r="BF621" s="16" t="str">
        <f>VLOOKUP(C621,'Cta Contable'!A:E,5,FALSE)</f>
        <v>A</v>
      </c>
      <c r="BG621" s="16" t="str">
        <f>VLOOKUP(C621,'Cta Contable'!A:D,4,FALSE)</f>
        <v>Consumo</v>
      </c>
      <c r="BH621" t="str">
        <f>VLOOKUP(Q621,Lista!A:B,2,TRUE)</f>
        <v>1- 2.500.000</v>
      </c>
      <c r="BI621" s="16" t="str">
        <f t="shared" si="20"/>
        <v>Al día</v>
      </c>
      <c r="BJ621" t="str">
        <f t="shared" si="19"/>
        <v>-</v>
      </c>
    </row>
    <row r="622" spans="1:62" x14ac:dyDescent="0.25">
      <c r="A622" t="s">
        <v>56</v>
      </c>
      <c r="B622" t="s">
        <v>171</v>
      </c>
      <c r="C622" s="17">
        <v>144205</v>
      </c>
      <c r="D622">
        <v>4</v>
      </c>
      <c r="E622">
        <v>18949</v>
      </c>
      <c r="F622" s="23">
        <v>44013</v>
      </c>
      <c r="G622" s="23">
        <v>44814</v>
      </c>
      <c r="H622">
        <v>0</v>
      </c>
      <c r="I622">
        <v>1</v>
      </c>
      <c r="J622">
        <v>8</v>
      </c>
      <c r="K622">
        <v>30</v>
      </c>
      <c r="L622">
        <v>2</v>
      </c>
      <c r="M622" s="25">
        <v>17.420000000000002</v>
      </c>
      <c r="N622" s="25">
        <v>18.880393000000002</v>
      </c>
      <c r="O622" s="27">
        <v>6176382</v>
      </c>
      <c r="P622" s="27">
        <v>286897</v>
      </c>
      <c r="Q622" s="27">
        <v>4514342</v>
      </c>
      <c r="R622" s="27">
        <v>43680</v>
      </c>
      <c r="S622">
        <v>0</v>
      </c>
      <c r="T622">
        <v>0</v>
      </c>
      <c r="V622" s="27">
        <v>0</v>
      </c>
      <c r="W622" s="27">
        <v>0</v>
      </c>
      <c r="X622" s="27">
        <v>0</v>
      </c>
      <c r="AA622" s="23">
        <v>44265</v>
      </c>
      <c r="AB622">
        <v>1</v>
      </c>
      <c r="AC622" t="s">
        <v>57</v>
      </c>
      <c r="AD622">
        <v>1</v>
      </c>
      <c r="AE622">
        <v>30</v>
      </c>
      <c r="AF622" s="27">
        <v>0</v>
      </c>
      <c r="AM622">
        <v>1</v>
      </c>
      <c r="AN622">
        <v>1</v>
      </c>
      <c r="AQ622" s="27">
        <v>2068000</v>
      </c>
      <c r="AR622" t="s">
        <v>58</v>
      </c>
      <c r="AS622">
        <v>0</v>
      </c>
      <c r="AT622">
        <v>0</v>
      </c>
      <c r="AW622">
        <v>1</v>
      </c>
      <c r="AX622">
        <v>2</v>
      </c>
      <c r="AY622">
        <v>44013</v>
      </c>
      <c r="AZ622" t="s">
        <v>59</v>
      </c>
      <c r="BB622">
        <v>1</v>
      </c>
      <c r="BC622">
        <v>7</v>
      </c>
      <c r="BD622">
        <v>2</v>
      </c>
      <c r="BE622" s="3">
        <v>44286</v>
      </c>
      <c r="BF622" s="16" t="str">
        <f>VLOOKUP(C622,'Cta Contable'!A:E,5,FALSE)</f>
        <v>A</v>
      </c>
      <c r="BG622" s="16" t="str">
        <f>VLOOKUP(C622,'Cta Contable'!A:D,4,FALSE)</f>
        <v>Consumo</v>
      </c>
      <c r="BH622" t="str">
        <f>VLOOKUP(Q622,Lista!A:B,2,TRUE)</f>
        <v>2.500.001 - 5.000.000</v>
      </c>
      <c r="BI622" s="16" t="str">
        <f t="shared" si="20"/>
        <v>Al día</v>
      </c>
      <c r="BJ622" t="str">
        <f t="shared" si="19"/>
        <v>-</v>
      </c>
    </row>
    <row r="623" spans="1:62" x14ac:dyDescent="0.25">
      <c r="A623" t="s">
        <v>56</v>
      </c>
      <c r="B623" t="s">
        <v>171</v>
      </c>
      <c r="C623" s="17">
        <v>144205</v>
      </c>
      <c r="D623">
        <v>4</v>
      </c>
      <c r="E623">
        <v>17668</v>
      </c>
      <c r="F623" s="23">
        <v>43397</v>
      </c>
      <c r="G623" s="23">
        <v>44387</v>
      </c>
      <c r="H623">
        <v>0</v>
      </c>
      <c r="I623">
        <v>1</v>
      </c>
      <c r="J623">
        <v>28</v>
      </c>
      <c r="K623">
        <v>30</v>
      </c>
      <c r="L623">
        <v>2</v>
      </c>
      <c r="M623" s="25">
        <v>11.37</v>
      </c>
      <c r="N623" s="25">
        <v>11.981638</v>
      </c>
      <c r="O623" s="27">
        <v>11000000</v>
      </c>
      <c r="P623" s="27">
        <v>400106</v>
      </c>
      <c r="Q623" s="27">
        <v>1563204</v>
      </c>
      <c r="R623" s="27">
        <v>9811</v>
      </c>
      <c r="S623">
        <v>0</v>
      </c>
      <c r="T623">
        <v>0</v>
      </c>
      <c r="V623" s="27">
        <v>0</v>
      </c>
      <c r="W623" s="27">
        <v>0</v>
      </c>
      <c r="X623" s="27">
        <v>0</v>
      </c>
      <c r="AA623" s="23">
        <v>44272</v>
      </c>
      <c r="AB623">
        <v>1</v>
      </c>
      <c r="AC623" t="s">
        <v>57</v>
      </c>
      <c r="AD623">
        <v>1</v>
      </c>
      <c r="AE623">
        <v>30</v>
      </c>
      <c r="AF623" s="27">
        <v>0</v>
      </c>
      <c r="AM623">
        <v>1</v>
      </c>
      <c r="AN623">
        <v>1</v>
      </c>
      <c r="AQ623" s="27">
        <v>12114250</v>
      </c>
      <c r="AR623" t="s">
        <v>58</v>
      </c>
      <c r="AS623">
        <v>0</v>
      </c>
      <c r="AT623">
        <v>0</v>
      </c>
      <c r="AW623">
        <v>5</v>
      </c>
      <c r="BB623">
        <v>1</v>
      </c>
      <c r="BC623">
        <v>7</v>
      </c>
      <c r="BD623">
        <v>2</v>
      </c>
      <c r="BE623" s="3">
        <v>44286</v>
      </c>
      <c r="BF623" s="16" t="str">
        <f>VLOOKUP(C623,'Cta Contable'!A:E,5,FALSE)</f>
        <v>A</v>
      </c>
      <c r="BG623" s="16" t="str">
        <f>VLOOKUP(C623,'Cta Contable'!A:D,4,FALSE)</f>
        <v>Consumo</v>
      </c>
      <c r="BH623" t="str">
        <f>VLOOKUP(Q623,Lista!A:B,2,TRUE)</f>
        <v>1- 2.500.000</v>
      </c>
      <c r="BI623" s="16" t="str">
        <f t="shared" si="20"/>
        <v>Al día</v>
      </c>
      <c r="BJ623" t="str">
        <f t="shared" si="19"/>
        <v>-</v>
      </c>
    </row>
    <row r="624" spans="1:62" x14ac:dyDescent="0.25">
      <c r="A624" t="s">
        <v>56</v>
      </c>
      <c r="B624" t="s">
        <v>171</v>
      </c>
      <c r="C624" s="17">
        <v>144205</v>
      </c>
      <c r="D624">
        <v>4</v>
      </c>
      <c r="E624">
        <v>21060</v>
      </c>
      <c r="F624" s="23">
        <v>44179</v>
      </c>
      <c r="G624" s="23">
        <v>44742</v>
      </c>
      <c r="H624">
        <v>0</v>
      </c>
      <c r="I624">
        <v>1</v>
      </c>
      <c r="J624">
        <v>2</v>
      </c>
      <c r="K624">
        <v>30</v>
      </c>
      <c r="L624">
        <v>2</v>
      </c>
      <c r="M624" s="25">
        <v>21.02</v>
      </c>
      <c r="N624" s="25">
        <v>23.168139</v>
      </c>
      <c r="O624" s="27">
        <v>2000000</v>
      </c>
      <c r="P624" s="27">
        <v>130509</v>
      </c>
      <c r="Q624" s="27">
        <v>1807376</v>
      </c>
      <c r="R624" s="27">
        <v>31248</v>
      </c>
      <c r="S624">
        <v>0</v>
      </c>
      <c r="T624">
        <v>0</v>
      </c>
      <c r="V624" s="27">
        <v>0</v>
      </c>
      <c r="W624" s="27">
        <v>0</v>
      </c>
      <c r="X624" s="27">
        <v>0</v>
      </c>
      <c r="AA624" s="23">
        <v>44273</v>
      </c>
      <c r="AB624">
        <v>1</v>
      </c>
      <c r="AC624" t="s">
        <v>57</v>
      </c>
      <c r="AD624">
        <v>1</v>
      </c>
      <c r="AE624">
        <v>30</v>
      </c>
      <c r="AF624" s="27">
        <v>0</v>
      </c>
      <c r="AM624">
        <v>1</v>
      </c>
      <c r="AN624">
        <v>1</v>
      </c>
      <c r="AQ624" s="27">
        <v>1206415</v>
      </c>
      <c r="AR624" t="s">
        <v>58</v>
      </c>
      <c r="AS624">
        <v>0</v>
      </c>
      <c r="AT624">
        <v>0</v>
      </c>
      <c r="AW624">
        <v>5</v>
      </c>
      <c r="BB624">
        <v>1</v>
      </c>
      <c r="BC624">
        <v>7</v>
      </c>
      <c r="BD624">
        <v>2</v>
      </c>
      <c r="BE624" s="3">
        <v>44286</v>
      </c>
      <c r="BF624" s="16" t="str">
        <f>VLOOKUP(C624,'Cta Contable'!A:E,5,FALSE)</f>
        <v>A</v>
      </c>
      <c r="BG624" s="16" t="str">
        <f>VLOOKUP(C624,'Cta Contable'!A:D,4,FALSE)</f>
        <v>Consumo</v>
      </c>
      <c r="BH624" t="str">
        <f>VLOOKUP(Q624,Lista!A:B,2,TRUE)</f>
        <v>1- 2.500.000</v>
      </c>
      <c r="BI624" s="16" t="str">
        <f t="shared" si="20"/>
        <v>Al día</v>
      </c>
      <c r="BJ624" t="str">
        <f t="shared" si="19"/>
        <v>-</v>
      </c>
    </row>
    <row r="625" spans="1:62" x14ac:dyDescent="0.25">
      <c r="A625" t="s">
        <v>56</v>
      </c>
      <c r="B625" t="s">
        <v>171</v>
      </c>
      <c r="C625" s="17">
        <v>144205</v>
      </c>
      <c r="D625">
        <v>4</v>
      </c>
      <c r="E625">
        <v>19517</v>
      </c>
      <c r="F625" s="23">
        <v>43784</v>
      </c>
      <c r="G625" s="23">
        <v>44814</v>
      </c>
      <c r="H625">
        <v>0</v>
      </c>
      <c r="I625">
        <v>1</v>
      </c>
      <c r="J625">
        <v>16</v>
      </c>
      <c r="K625">
        <v>30</v>
      </c>
      <c r="L625">
        <v>2</v>
      </c>
      <c r="M625" s="25">
        <v>20.88</v>
      </c>
      <c r="N625" s="25">
        <v>22.998778999999999</v>
      </c>
      <c r="O625" s="27">
        <v>8000000</v>
      </c>
      <c r="P625" s="27">
        <v>320695</v>
      </c>
      <c r="Q625" s="27">
        <v>4458250</v>
      </c>
      <c r="R625" s="27">
        <v>69822</v>
      </c>
      <c r="S625">
        <v>0</v>
      </c>
      <c r="T625">
        <v>0</v>
      </c>
      <c r="V625" s="27">
        <v>0</v>
      </c>
      <c r="W625" s="27">
        <v>0</v>
      </c>
      <c r="X625" s="27">
        <v>0</v>
      </c>
      <c r="AA625" s="23">
        <v>44258</v>
      </c>
      <c r="AB625">
        <v>1</v>
      </c>
      <c r="AC625" t="s">
        <v>57</v>
      </c>
      <c r="AD625">
        <v>1</v>
      </c>
      <c r="AE625">
        <v>30</v>
      </c>
      <c r="AF625" s="27">
        <v>0</v>
      </c>
      <c r="AM625">
        <v>1</v>
      </c>
      <c r="AN625">
        <v>1</v>
      </c>
      <c r="AQ625" s="27">
        <v>1986000</v>
      </c>
      <c r="AR625" t="s">
        <v>58</v>
      </c>
      <c r="AS625">
        <v>0</v>
      </c>
      <c r="AT625">
        <v>0</v>
      </c>
      <c r="AW625">
        <v>5</v>
      </c>
      <c r="BB625">
        <v>1</v>
      </c>
      <c r="BC625">
        <v>7</v>
      </c>
      <c r="BD625">
        <v>2</v>
      </c>
      <c r="BE625" s="3">
        <v>44286</v>
      </c>
      <c r="BF625" s="16" t="str">
        <f>VLOOKUP(C625,'Cta Contable'!A:E,5,FALSE)</f>
        <v>A</v>
      </c>
      <c r="BG625" s="16" t="str">
        <f>VLOOKUP(C625,'Cta Contable'!A:D,4,FALSE)</f>
        <v>Consumo</v>
      </c>
      <c r="BH625" t="str">
        <f>VLOOKUP(Q625,Lista!A:B,2,TRUE)</f>
        <v>2.500.001 - 5.000.000</v>
      </c>
      <c r="BI625" s="16" t="str">
        <f t="shared" si="20"/>
        <v>Al día</v>
      </c>
      <c r="BJ625" t="str">
        <f t="shared" si="19"/>
        <v>-</v>
      </c>
    </row>
    <row r="626" spans="1:62" x14ac:dyDescent="0.25">
      <c r="A626" t="s">
        <v>56</v>
      </c>
      <c r="B626" t="s">
        <v>171</v>
      </c>
      <c r="C626" s="17">
        <v>144205</v>
      </c>
      <c r="D626">
        <v>4</v>
      </c>
      <c r="E626">
        <v>19556</v>
      </c>
      <c r="F626" s="23">
        <v>43795</v>
      </c>
      <c r="G626" s="23">
        <v>44545</v>
      </c>
      <c r="H626">
        <v>0</v>
      </c>
      <c r="I626">
        <v>1</v>
      </c>
      <c r="J626">
        <v>20</v>
      </c>
      <c r="K626">
        <v>30</v>
      </c>
      <c r="L626">
        <v>2</v>
      </c>
      <c r="M626" s="25">
        <v>11.28</v>
      </c>
      <c r="N626" s="25">
        <v>11.881841</v>
      </c>
      <c r="O626" s="27">
        <v>2000000</v>
      </c>
      <c r="P626" s="27">
        <v>93476</v>
      </c>
      <c r="Q626" s="27">
        <v>309505</v>
      </c>
      <c r="R626" s="27">
        <v>388</v>
      </c>
      <c r="S626">
        <v>0</v>
      </c>
      <c r="T626">
        <v>0</v>
      </c>
      <c r="V626" s="27">
        <v>0</v>
      </c>
      <c r="W626" s="27">
        <v>0</v>
      </c>
      <c r="X626" s="27">
        <v>0</v>
      </c>
      <c r="AA626" s="23">
        <v>44281</v>
      </c>
      <c r="AB626">
        <v>1</v>
      </c>
      <c r="AC626" t="s">
        <v>57</v>
      </c>
      <c r="AD626">
        <v>1</v>
      </c>
      <c r="AE626">
        <v>30</v>
      </c>
      <c r="AF626" s="27">
        <v>0</v>
      </c>
      <c r="AM626">
        <v>1</v>
      </c>
      <c r="AN626">
        <v>1</v>
      </c>
      <c r="AQ626" s="27">
        <v>5538809</v>
      </c>
      <c r="AR626" t="s">
        <v>58</v>
      </c>
      <c r="AS626">
        <v>0</v>
      </c>
      <c r="AT626">
        <v>0</v>
      </c>
      <c r="AW626">
        <v>5</v>
      </c>
      <c r="BB626">
        <v>1</v>
      </c>
      <c r="BC626">
        <v>7</v>
      </c>
      <c r="BD626">
        <v>2</v>
      </c>
      <c r="BE626" s="3">
        <v>44286</v>
      </c>
      <c r="BF626" s="16" t="str">
        <f>VLOOKUP(C626,'Cta Contable'!A:E,5,FALSE)</f>
        <v>A</v>
      </c>
      <c r="BG626" s="16" t="str">
        <f>VLOOKUP(C626,'Cta Contable'!A:D,4,FALSE)</f>
        <v>Consumo</v>
      </c>
      <c r="BH626" t="str">
        <f>VLOOKUP(Q626,Lista!A:B,2,TRUE)</f>
        <v>1- 2.500.000</v>
      </c>
      <c r="BI626" s="16" t="str">
        <f t="shared" si="20"/>
        <v>Al día</v>
      </c>
      <c r="BJ626" t="str">
        <f t="shared" si="19"/>
        <v>-</v>
      </c>
    </row>
    <row r="627" spans="1:62" x14ac:dyDescent="0.25">
      <c r="A627" t="s">
        <v>56</v>
      </c>
      <c r="B627" t="s">
        <v>171</v>
      </c>
      <c r="C627" s="17">
        <v>144205</v>
      </c>
      <c r="D627">
        <v>4</v>
      </c>
      <c r="E627">
        <v>17865</v>
      </c>
      <c r="F627" s="23">
        <v>44013</v>
      </c>
      <c r="G627" s="23">
        <v>44686</v>
      </c>
      <c r="H627">
        <v>25</v>
      </c>
      <c r="I627">
        <v>1</v>
      </c>
      <c r="J627">
        <v>7</v>
      </c>
      <c r="K627">
        <v>30</v>
      </c>
      <c r="L627">
        <v>2</v>
      </c>
      <c r="M627" s="25">
        <v>20.9</v>
      </c>
      <c r="N627" s="25">
        <v>23.022960000000001</v>
      </c>
      <c r="O627" s="27">
        <v>11469903</v>
      </c>
      <c r="P627" s="27">
        <v>632079</v>
      </c>
      <c r="Q627" s="27">
        <v>7999466</v>
      </c>
      <c r="R627" s="27">
        <v>113100</v>
      </c>
      <c r="S627">
        <v>0</v>
      </c>
      <c r="T627">
        <v>0</v>
      </c>
      <c r="V627" s="27">
        <v>0</v>
      </c>
      <c r="W627" s="27">
        <v>0</v>
      </c>
      <c r="X627" s="27">
        <v>0</v>
      </c>
      <c r="AA627" s="23">
        <v>44286</v>
      </c>
      <c r="AB627">
        <v>1</v>
      </c>
      <c r="AC627" t="s">
        <v>57</v>
      </c>
      <c r="AD627">
        <v>1</v>
      </c>
      <c r="AE627">
        <v>30</v>
      </c>
      <c r="AF627" s="27">
        <v>206378</v>
      </c>
      <c r="AM627">
        <v>1</v>
      </c>
      <c r="AN627">
        <v>1</v>
      </c>
      <c r="AQ627" s="27">
        <v>578000</v>
      </c>
      <c r="AR627" t="s">
        <v>58</v>
      </c>
      <c r="AS627">
        <v>0</v>
      </c>
      <c r="AT627">
        <v>2</v>
      </c>
      <c r="AW627">
        <v>1</v>
      </c>
      <c r="AX627">
        <v>2</v>
      </c>
      <c r="AY627">
        <v>44013</v>
      </c>
      <c r="AZ627" t="s">
        <v>59</v>
      </c>
      <c r="BB627">
        <v>1</v>
      </c>
      <c r="BC627">
        <v>7</v>
      </c>
      <c r="BD627">
        <v>2</v>
      </c>
      <c r="BE627" s="3">
        <v>44286</v>
      </c>
      <c r="BF627" s="16" t="str">
        <f>VLOOKUP(C627,'Cta Contable'!A:E,5,FALSE)</f>
        <v>A</v>
      </c>
      <c r="BG627" s="16" t="str">
        <f>VLOOKUP(C627,'Cta Contable'!A:D,4,FALSE)</f>
        <v>Consumo</v>
      </c>
      <c r="BH627" t="str">
        <f>VLOOKUP(Q627,Lista!A:B,2,TRUE)</f>
        <v>5.000.001 - 10.000.000</v>
      </c>
      <c r="BI627" s="16" t="str">
        <f t="shared" si="20"/>
        <v>Al día</v>
      </c>
      <c r="BJ627" t="str">
        <f t="shared" si="19"/>
        <v>-</v>
      </c>
    </row>
    <row r="628" spans="1:62" x14ac:dyDescent="0.25">
      <c r="A628" t="s">
        <v>56</v>
      </c>
      <c r="B628" t="s">
        <v>171</v>
      </c>
      <c r="C628" s="17">
        <v>144205</v>
      </c>
      <c r="D628">
        <v>4</v>
      </c>
      <c r="E628">
        <v>17159</v>
      </c>
      <c r="F628" s="23">
        <v>43300</v>
      </c>
      <c r="G628" s="23">
        <v>44413</v>
      </c>
      <c r="H628">
        <v>0</v>
      </c>
      <c r="I628">
        <v>1</v>
      </c>
      <c r="J628">
        <v>31</v>
      </c>
      <c r="K628">
        <v>30</v>
      </c>
      <c r="L628">
        <v>2</v>
      </c>
      <c r="M628" s="25">
        <v>22.550001000000002</v>
      </c>
      <c r="N628" s="25">
        <v>25.032988</v>
      </c>
      <c r="O628" s="27">
        <v>15000000</v>
      </c>
      <c r="P628" s="27">
        <v>577134</v>
      </c>
      <c r="Q628" s="27">
        <v>2696825</v>
      </c>
      <c r="R628" s="27">
        <v>47292</v>
      </c>
      <c r="S628">
        <v>0</v>
      </c>
      <c r="T628">
        <v>0</v>
      </c>
      <c r="V628" s="27">
        <v>0</v>
      </c>
      <c r="W628" s="27">
        <v>0</v>
      </c>
      <c r="X628" s="27">
        <v>0</v>
      </c>
      <c r="AA628" s="23">
        <v>44257</v>
      </c>
      <c r="AB628">
        <v>1</v>
      </c>
      <c r="AC628" t="s">
        <v>57</v>
      </c>
      <c r="AD628">
        <v>1</v>
      </c>
      <c r="AE628">
        <v>30</v>
      </c>
      <c r="AF628" s="27">
        <v>0</v>
      </c>
      <c r="AM628">
        <v>1</v>
      </c>
      <c r="AN628">
        <v>1</v>
      </c>
      <c r="AQ628" s="27">
        <v>2750280</v>
      </c>
      <c r="AR628" t="s">
        <v>58</v>
      </c>
      <c r="AS628">
        <v>0</v>
      </c>
      <c r="AT628">
        <v>0</v>
      </c>
      <c r="AW628">
        <v>5</v>
      </c>
      <c r="BB628">
        <v>1</v>
      </c>
      <c r="BC628">
        <v>7</v>
      </c>
      <c r="BD628">
        <v>2</v>
      </c>
      <c r="BE628" s="3">
        <v>44286</v>
      </c>
      <c r="BF628" s="16" t="str">
        <f>VLOOKUP(C628,'Cta Contable'!A:E,5,FALSE)</f>
        <v>A</v>
      </c>
      <c r="BG628" s="16" t="str">
        <f>VLOOKUP(C628,'Cta Contable'!A:D,4,FALSE)</f>
        <v>Consumo</v>
      </c>
      <c r="BH628" t="str">
        <f>VLOOKUP(Q628,Lista!A:B,2,TRUE)</f>
        <v>2.500.001 - 5.000.000</v>
      </c>
      <c r="BI628" s="16" t="str">
        <f t="shared" si="20"/>
        <v>Al día</v>
      </c>
      <c r="BJ628" t="str">
        <f t="shared" si="19"/>
        <v>-</v>
      </c>
    </row>
    <row r="629" spans="1:62" x14ac:dyDescent="0.25">
      <c r="A629" t="s">
        <v>56</v>
      </c>
      <c r="B629" t="s">
        <v>171</v>
      </c>
      <c r="C629" s="17">
        <v>144205</v>
      </c>
      <c r="D629">
        <v>4</v>
      </c>
      <c r="E629">
        <v>21030</v>
      </c>
      <c r="F629" s="23">
        <v>44169</v>
      </c>
      <c r="G629" s="23">
        <v>45631</v>
      </c>
      <c r="H629">
        <v>0</v>
      </c>
      <c r="I629">
        <v>1</v>
      </c>
      <c r="J629">
        <v>3</v>
      </c>
      <c r="K629">
        <v>30</v>
      </c>
      <c r="L629">
        <v>2</v>
      </c>
      <c r="M629" s="25">
        <v>11.42</v>
      </c>
      <c r="N629" s="25">
        <v>12.037115999999999</v>
      </c>
      <c r="O629" s="27">
        <v>10000000</v>
      </c>
      <c r="P629" s="27">
        <v>260500</v>
      </c>
      <c r="Q629" s="27">
        <v>9489719</v>
      </c>
      <c r="R629" s="27">
        <v>84280</v>
      </c>
      <c r="S629">
        <v>0</v>
      </c>
      <c r="T629">
        <v>0</v>
      </c>
      <c r="V629" s="27">
        <v>0</v>
      </c>
      <c r="W629" s="27">
        <v>0</v>
      </c>
      <c r="X629" s="27">
        <v>0</v>
      </c>
      <c r="AA629" s="23">
        <v>44257</v>
      </c>
      <c r="AB629">
        <v>1</v>
      </c>
      <c r="AC629" t="s">
        <v>57</v>
      </c>
      <c r="AD629">
        <v>1</v>
      </c>
      <c r="AE629">
        <v>30</v>
      </c>
      <c r="AF629" s="27">
        <v>0</v>
      </c>
      <c r="AM629">
        <v>1</v>
      </c>
      <c r="AN629">
        <v>1</v>
      </c>
      <c r="AQ629" s="27">
        <v>9677818</v>
      </c>
      <c r="AR629" t="s">
        <v>58</v>
      </c>
      <c r="AS629">
        <v>0</v>
      </c>
      <c r="AT629">
        <v>0</v>
      </c>
      <c r="AW629">
        <v>5</v>
      </c>
      <c r="BB629">
        <v>1</v>
      </c>
      <c r="BC629">
        <v>7</v>
      </c>
      <c r="BD629">
        <v>2</v>
      </c>
      <c r="BE629" s="3">
        <v>44286</v>
      </c>
      <c r="BF629" s="16" t="str">
        <f>VLOOKUP(C629,'Cta Contable'!A:E,5,FALSE)</f>
        <v>A</v>
      </c>
      <c r="BG629" s="16" t="str">
        <f>VLOOKUP(C629,'Cta Contable'!A:D,4,FALSE)</f>
        <v>Consumo</v>
      </c>
      <c r="BH629" t="str">
        <f>VLOOKUP(Q629,Lista!A:B,2,TRUE)</f>
        <v>5.000.001 - 10.000.000</v>
      </c>
      <c r="BI629" s="16" t="str">
        <f t="shared" si="20"/>
        <v>Al día</v>
      </c>
      <c r="BJ629" t="str">
        <f t="shared" si="19"/>
        <v>-</v>
      </c>
    </row>
    <row r="630" spans="1:62" x14ac:dyDescent="0.25">
      <c r="A630" t="s">
        <v>56</v>
      </c>
      <c r="B630" t="s">
        <v>171</v>
      </c>
      <c r="C630" s="17">
        <v>144205</v>
      </c>
      <c r="D630">
        <v>4</v>
      </c>
      <c r="E630">
        <v>18982</v>
      </c>
      <c r="F630" s="23">
        <v>44013</v>
      </c>
      <c r="G630" s="23">
        <v>44900</v>
      </c>
      <c r="H630">
        <v>0</v>
      </c>
      <c r="I630">
        <v>1</v>
      </c>
      <c r="J630">
        <v>8</v>
      </c>
      <c r="K630">
        <v>30</v>
      </c>
      <c r="L630">
        <v>2</v>
      </c>
      <c r="M630" s="25">
        <v>23.42</v>
      </c>
      <c r="N630" s="25">
        <v>26.104899</v>
      </c>
      <c r="O630" s="27">
        <v>2567491</v>
      </c>
      <c r="P630" s="27">
        <v>116778</v>
      </c>
      <c r="Q630" s="27">
        <v>1993659</v>
      </c>
      <c r="R630" s="27">
        <v>33722</v>
      </c>
      <c r="S630">
        <v>0</v>
      </c>
      <c r="T630">
        <v>0</v>
      </c>
      <c r="V630" s="27">
        <v>0</v>
      </c>
      <c r="W630" s="27">
        <v>0</v>
      </c>
      <c r="X630" s="27">
        <v>0</v>
      </c>
      <c r="AA630" s="23">
        <v>44259</v>
      </c>
      <c r="AB630">
        <v>1</v>
      </c>
      <c r="AC630" t="s">
        <v>57</v>
      </c>
      <c r="AD630">
        <v>1</v>
      </c>
      <c r="AE630">
        <v>30</v>
      </c>
      <c r="AF630" s="27">
        <v>0</v>
      </c>
      <c r="AM630">
        <v>1</v>
      </c>
      <c r="AN630">
        <v>1</v>
      </c>
      <c r="AQ630" s="27">
        <v>540000</v>
      </c>
      <c r="AR630" t="s">
        <v>58</v>
      </c>
      <c r="AS630">
        <v>0</v>
      </c>
      <c r="AT630">
        <v>0</v>
      </c>
      <c r="AW630">
        <v>1</v>
      </c>
      <c r="AX630">
        <v>2</v>
      </c>
      <c r="AY630">
        <v>44013</v>
      </c>
      <c r="AZ630" t="s">
        <v>59</v>
      </c>
      <c r="BB630">
        <v>1</v>
      </c>
      <c r="BC630">
        <v>7</v>
      </c>
      <c r="BD630">
        <v>2</v>
      </c>
      <c r="BE630" s="3">
        <v>44286</v>
      </c>
      <c r="BF630" s="16" t="str">
        <f>VLOOKUP(C630,'Cta Contable'!A:E,5,FALSE)</f>
        <v>A</v>
      </c>
      <c r="BG630" s="16" t="str">
        <f>VLOOKUP(C630,'Cta Contable'!A:D,4,FALSE)</f>
        <v>Consumo</v>
      </c>
      <c r="BH630" t="str">
        <f>VLOOKUP(Q630,Lista!A:B,2,TRUE)</f>
        <v>1- 2.500.000</v>
      </c>
      <c r="BI630" s="16" t="str">
        <f t="shared" si="20"/>
        <v>Al día</v>
      </c>
      <c r="BJ630" t="str">
        <f t="shared" si="19"/>
        <v>-</v>
      </c>
    </row>
    <row r="631" spans="1:62" x14ac:dyDescent="0.25">
      <c r="A631" t="s">
        <v>56</v>
      </c>
      <c r="B631" t="s">
        <v>171</v>
      </c>
      <c r="C631" s="17">
        <v>144205</v>
      </c>
      <c r="D631">
        <v>4</v>
      </c>
      <c r="E631">
        <v>17315</v>
      </c>
      <c r="F631" s="23">
        <v>44013</v>
      </c>
      <c r="G631" s="23">
        <v>44608</v>
      </c>
      <c r="H631">
        <v>0</v>
      </c>
      <c r="I631">
        <v>1</v>
      </c>
      <c r="J631">
        <v>8</v>
      </c>
      <c r="K631">
        <v>30</v>
      </c>
      <c r="L631">
        <v>2</v>
      </c>
      <c r="M631" s="25">
        <v>20.05</v>
      </c>
      <c r="N631" s="25">
        <v>21.999092000000001</v>
      </c>
      <c r="O631" s="27">
        <v>10781203</v>
      </c>
      <c r="P631" s="27">
        <v>666945</v>
      </c>
      <c r="Q631" s="27">
        <v>6612685</v>
      </c>
      <c r="R631" s="27">
        <v>77343</v>
      </c>
      <c r="S631">
        <v>0</v>
      </c>
      <c r="T631">
        <v>0</v>
      </c>
      <c r="V631" s="27">
        <v>0</v>
      </c>
      <c r="W631" s="27">
        <v>0</v>
      </c>
      <c r="X631" s="27">
        <v>0</v>
      </c>
      <c r="AA631" s="23">
        <v>44264</v>
      </c>
      <c r="AB631">
        <v>1</v>
      </c>
      <c r="AC631" t="s">
        <v>57</v>
      </c>
      <c r="AD631">
        <v>1</v>
      </c>
      <c r="AE631">
        <v>30</v>
      </c>
      <c r="AF631" s="27">
        <v>0</v>
      </c>
      <c r="AM631">
        <v>1</v>
      </c>
      <c r="AN631">
        <v>1</v>
      </c>
      <c r="AQ631" s="27">
        <v>2081915</v>
      </c>
      <c r="AR631" t="s">
        <v>58</v>
      </c>
      <c r="AS631">
        <v>0</v>
      </c>
      <c r="AT631">
        <v>0</v>
      </c>
      <c r="AW631">
        <v>1</v>
      </c>
      <c r="AX631">
        <v>2</v>
      </c>
      <c r="AY631">
        <v>44013</v>
      </c>
      <c r="AZ631" t="s">
        <v>59</v>
      </c>
      <c r="BB631">
        <v>1</v>
      </c>
      <c r="BC631">
        <v>7</v>
      </c>
      <c r="BD631">
        <v>2</v>
      </c>
      <c r="BE631" s="3">
        <v>44286</v>
      </c>
      <c r="BF631" s="16" t="str">
        <f>VLOOKUP(C631,'Cta Contable'!A:E,5,FALSE)</f>
        <v>A</v>
      </c>
      <c r="BG631" s="16" t="str">
        <f>VLOOKUP(C631,'Cta Contable'!A:D,4,FALSE)</f>
        <v>Consumo</v>
      </c>
      <c r="BH631" t="str">
        <f>VLOOKUP(Q631,Lista!A:B,2,TRUE)</f>
        <v>5.000.001 - 10.000.000</v>
      </c>
      <c r="BI631" s="16" t="str">
        <f t="shared" si="20"/>
        <v>Al día</v>
      </c>
      <c r="BJ631" t="str">
        <f t="shared" si="19"/>
        <v>-</v>
      </c>
    </row>
    <row r="632" spans="1:62" x14ac:dyDescent="0.25">
      <c r="A632" t="s">
        <v>56</v>
      </c>
      <c r="B632" t="s">
        <v>171</v>
      </c>
      <c r="C632" s="17">
        <v>144205</v>
      </c>
      <c r="D632">
        <v>4</v>
      </c>
      <c r="E632">
        <v>18329</v>
      </c>
      <c r="F632" s="23">
        <v>44013</v>
      </c>
      <c r="G632" s="23">
        <v>44607</v>
      </c>
      <c r="H632">
        <v>0</v>
      </c>
      <c r="I632">
        <v>1</v>
      </c>
      <c r="J632">
        <v>8</v>
      </c>
      <c r="K632">
        <v>30</v>
      </c>
      <c r="L632">
        <v>2</v>
      </c>
      <c r="M632" s="25">
        <v>17.52</v>
      </c>
      <c r="N632" s="25">
        <v>18.997626</v>
      </c>
      <c r="O632" s="27">
        <v>6634684</v>
      </c>
      <c r="P632" s="27">
        <v>402390</v>
      </c>
      <c r="Q632" s="27">
        <v>4061881</v>
      </c>
      <c r="R632" s="27">
        <v>28935</v>
      </c>
      <c r="S632">
        <v>0</v>
      </c>
      <c r="T632">
        <v>0</v>
      </c>
      <c r="V632" s="27">
        <v>0</v>
      </c>
      <c r="W632" s="27">
        <v>0</v>
      </c>
      <c r="X632" s="27">
        <v>0</v>
      </c>
      <c r="AA632" s="23">
        <v>44284</v>
      </c>
      <c r="AB632">
        <v>1</v>
      </c>
      <c r="AC632" t="s">
        <v>57</v>
      </c>
      <c r="AD632">
        <v>1</v>
      </c>
      <c r="AE632">
        <v>30</v>
      </c>
      <c r="AF632" s="27">
        <v>0</v>
      </c>
      <c r="AM632">
        <v>1</v>
      </c>
      <c r="AN632">
        <v>1</v>
      </c>
      <c r="AQ632" s="27">
        <v>1278829</v>
      </c>
      <c r="AR632" t="s">
        <v>58</v>
      </c>
      <c r="AS632">
        <v>0</v>
      </c>
      <c r="AT632">
        <v>0</v>
      </c>
      <c r="AW632">
        <v>1</v>
      </c>
      <c r="AX632">
        <v>2</v>
      </c>
      <c r="AY632">
        <v>44013</v>
      </c>
      <c r="AZ632" t="s">
        <v>59</v>
      </c>
      <c r="BB632">
        <v>1</v>
      </c>
      <c r="BC632">
        <v>7</v>
      </c>
      <c r="BD632">
        <v>2</v>
      </c>
      <c r="BE632" s="3">
        <v>44286</v>
      </c>
      <c r="BF632" s="16" t="str">
        <f>VLOOKUP(C632,'Cta Contable'!A:E,5,FALSE)</f>
        <v>A</v>
      </c>
      <c r="BG632" s="16" t="str">
        <f>VLOOKUP(C632,'Cta Contable'!A:D,4,FALSE)</f>
        <v>Consumo</v>
      </c>
      <c r="BH632" t="str">
        <f>VLOOKUP(Q632,Lista!A:B,2,TRUE)</f>
        <v>2.500.001 - 5.000.000</v>
      </c>
      <c r="BI632" s="16" t="str">
        <f t="shared" si="20"/>
        <v>Al día</v>
      </c>
      <c r="BJ632" t="str">
        <f t="shared" si="19"/>
        <v>-</v>
      </c>
    </row>
    <row r="633" spans="1:62" x14ac:dyDescent="0.25">
      <c r="A633" t="s">
        <v>56</v>
      </c>
      <c r="B633" t="s">
        <v>171</v>
      </c>
      <c r="C633" s="17">
        <v>144205</v>
      </c>
      <c r="D633">
        <v>4</v>
      </c>
      <c r="E633">
        <v>19081</v>
      </c>
      <c r="F633" s="23">
        <v>43691</v>
      </c>
      <c r="G633" s="23">
        <v>44806</v>
      </c>
      <c r="H633">
        <v>0</v>
      </c>
      <c r="I633">
        <v>1</v>
      </c>
      <c r="J633">
        <v>18</v>
      </c>
      <c r="K633">
        <v>30</v>
      </c>
      <c r="L633">
        <v>2</v>
      </c>
      <c r="M633" s="25">
        <v>11.41</v>
      </c>
      <c r="N633" s="25">
        <v>12.026018000000001</v>
      </c>
      <c r="O633" s="27">
        <v>5198000</v>
      </c>
      <c r="P633" s="27">
        <v>171187</v>
      </c>
      <c r="Q633" s="27">
        <v>2806005</v>
      </c>
      <c r="R633" s="27">
        <v>24892</v>
      </c>
      <c r="S633">
        <v>0</v>
      </c>
      <c r="T633">
        <v>0</v>
      </c>
      <c r="V633" s="27">
        <v>0</v>
      </c>
      <c r="W633" s="27">
        <v>0</v>
      </c>
      <c r="X633" s="27">
        <v>0</v>
      </c>
      <c r="AA633" s="23">
        <v>44257</v>
      </c>
      <c r="AB633">
        <v>1</v>
      </c>
      <c r="AC633" t="s">
        <v>57</v>
      </c>
      <c r="AD633">
        <v>1</v>
      </c>
      <c r="AE633">
        <v>30</v>
      </c>
      <c r="AF633" s="27">
        <v>0</v>
      </c>
      <c r="AM633">
        <v>1</v>
      </c>
      <c r="AN633">
        <v>1</v>
      </c>
      <c r="AQ633" s="27">
        <v>6395748</v>
      </c>
      <c r="AR633" t="s">
        <v>58</v>
      </c>
      <c r="AS633">
        <v>0</v>
      </c>
      <c r="AT633">
        <v>0</v>
      </c>
      <c r="AW633">
        <v>5</v>
      </c>
      <c r="BB633">
        <v>1</v>
      </c>
      <c r="BC633">
        <v>7</v>
      </c>
      <c r="BD633">
        <v>2</v>
      </c>
      <c r="BE633" s="3">
        <v>44286</v>
      </c>
      <c r="BF633" s="16" t="str">
        <f>VLOOKUP(C633,'Cta Contable'!A:E,5,FALSE)</f>
        <v>A</v>
      </c>
      <c r="BG633" s="16" t="str">
        <f>VLOOKUP(C633,'Cta Contable'!A:D,4,FALSE)</f>
        <v>Consumo</v>
      </c>
      <c r="BH633" t="str">
        <f>VLOOKUP(Q633,Lista!A:B,2,TRUE)</f>
        <v>2.500.001 - 5.000.000</v>
      </c>
      <c r="BI633" s="16" t="str">
        <f t="shared" si="20"/>
        <v>Al día</v>
      </c>
      <c r="BJ633" t="str">
        <f t="shared" si="19"/>
        <v>-</v>
      </c>
    </row>
    <row r="634" spans="1:62" x14ac:dyDescent="0.25">
      <c r="A634" t="s">
        <v>56</v>
      </c>
      <c r="B634" t="s">
        <v>171</v>
      </c>
      <c r="C634" s="17">
        <v>144205</v>
      </c>
      <c r="D634">
        <v>4</v>
      </c>
      <c r="E634">
        <v>18296</v>
      </c>
      <c r="F634" s="23">
        <v>43524</v>
      </c>
      <c r="G634" s="23">
        <v>44625</v>
      </c>
      <c r="H634">
        <v>0</v>
      </c>
      <c r="I634">
        <v>1</v>
      </c>
      <c r="J634">
        <v>24</v>
      </c>
      <c r="K634">
        <v>30</v>
      </c>
      <c r="L634">
        <v>2</v>
      </c>
      <c r="M634" s="25">
        <v>21.03</v>
      </c>
      <c r="N634" s="25">
        <v>23.180243999999998</v>
      </c>
      <c r="O634" s="27">
        <v>9500000</v>
      </c>
      <c r="P634" s="27">
        <v>358059</v>
      </c>
      <c r="Q634" s="27">
        <v>3726302</v>
      </c>
      <c r="R634" s="27">
        <v>41363</v>
      </c>
      <c r="S634">
        <v>0</v>
      </c>
      <c r="T634">
        <v>0</v>
      </c>
      <c r="V634" s="27">
        <v>0</v>
      </c>
      <c r="W634" s="27">
        <v>0</v>
      </c>
      <c r="X634" s="27">
        <v>0</v>
      </c>
      <c r="AA634" s="23">
        <v>44266</v>
      </c>
      <c r="AB634">
        <v>1</v>
      </c>
      <c r="AC634" t="s">
        <v>57</v>
      </c>
      <c r="AD634">
        <v>1</v>
      </c>
      <c r="AE634">
        <v>30</v>
      </c>
      <c r="AF634" s="27">
        <v>0</v>
      </c>
      <c r="AM634">
        <v>1</v>
      </c>
      <c r="AN634">
        <v>1</v>
      </c>
      <c r="AQ634" s="27">
        <v>8107000</v>
      </c>
      <c r="AR634" t="s">
        <v>58</v>
      </c>
      <c r="AS634">
        <v>0</v>
      </c>
      <c r="AT634">
        <v>0</v>
      </c>
      <c r="AW634">
        <v>5</v>
      </c>
      <c r="BB634">
        <v>1</v>
      </c>
      <c r="BC634">
        <v>7</v>
      </c>
      <c r="BD634">
        <v>2</v>
      </c>
      <c r="BE634" s="3">
        <v>44286</v>
      </c>
      <c r="BF634" s="16" t="str">
        <f>VLOOKUP(C634,'Cta Contable'!A:E,5,FALSE)</f>
        <v>A</v>
      </c>
      <c r="BG634" s="16" t="str">
        <f>VLOOKUP(C634,'Cta Contable'!A:D,4,FALSE)</f>
        <v>Consumo</v>
      </c>
      <c r="BH634" t="str">
        <f>VLOOKUP(Q634,Lista!A:B,2,TRUE)</f>
        <v>2.500.001 - 5.000.000</v>
      </c>
      <c r="BI634" s="16" t="str">
        <f t="shared" si="20"/>
        <v>Al día</v>
      </c>
      <c r="BJ634" t="str">
        <f t="shared" si="19"/>
        <v>-</v>
      </c>
    </row>
    <row r="635" spans="1:62" x14ac:dyDescent="0.25">
      <c r="A635" t="s">
        <v>56</v>
      </c>
      <c r="B635" t="s">
        <v>171</v>
      </c>
      <c r="C635" s="17">
        <v>141205</v>
      </c>
      <c r="D635">
        <v>4</v>
      </c>
      <c r="E635">
        <v>16074</v>
      </c>
      <c r="F635" s="23">
        <v>44013</v>
      </c>
      <c r="G635" s="23">
        <v>46909</v>
      </c>
      <c r="H635">
        <v>0</v>
      </c>
      <c r="I635">
        <v>1</v>
      </c>
      <c r="J635">
        <v>8</v>
      </c>
      <c r="K635">
        <v>30</v>
      </c>
      <c r="L635">
        <v>2</v>
      </c>
      <c r="M635" s="25">
        <v>12.000000999999999</v>
      </c>
      <c r="N635" s="25">
        <v>12.682504</v>
      </c>
      <c r="O635" s="27">
        <v>102049365</v>
      </c>
      <c r="P635" s="27">
        <v>1669028</v>
      </c>
      <c r="Q635" s="27">
        <v>96674850</v>
      </c>
      <c r="R635" s="27">
        <v>805625</v>
      </c>
      <c r="S635">
        <v>0</v>
      </c>
      <c r="T635">
        <v>116836277</v>
      </c>
      <c r="V635" s="27">
        <v>0</v>
      </c>
      <c r="W635" s="27">
        <v>0</v>
      </c>
      <c r="X635" s="27">
        <v>0</v>
      </c>
      <c r="AA635" s="23">
        <v>44260</v>
      </c>
      <c r="AB635">
        <v>2</v>
      </c>
      <c r="AC635" t="s">
        <v>57</v>
      </c>
      <c r="AD635">
        <v>1</v>
      </c>
      <c r="AE635">
        <v>30</v>
      </c>
      <c r="AF635" s="27">
        <v>0</v>
      </c>
      <c r="AM635">
        <v>1</v>
      </c>
      <c r="AN635">
        <v>1</v>
      </c>
      <c r="AQ635" s="27">
        <v>593252</v>
      </c>
      <c r="AR635" t="s">
        <v>58</v>
      </c>
      <c r="AS635">
        <v>0</v>
      </c>
      <c r="AT635">
        <v>0</v>
      </c>
      <c r="AW635">
        <v>1</v>
      </c>
      <c r="AX635">
        <v>2</v>
      </c>
      <c r="AY635">
        <v>44013</v>
      </c>
      <c r="AZ635" t="s">
        <v>59</v>
      </c>
      <c r="BB635">
        <v>1</v>
      </c>
      <c r="BC635">
        <v>7</v>
      </c>
      <c r="BD635">
        <v>2</v>
      </c>
      <c r="BE635" s="3">
        <v>44286</v>
      </c>
      <c r="BF635" s="16" t="str">
        <f>VLOOKUP(C635,'Cta Contable'!A:E,5,FALSE)</f>
        <v>A</v>
      </c>
      <c r="BG635" s="16" t="str">
        <f>VLOOKUP(C635,'Cta Contable'!A:D,4,FALSE)</f>
        <v>Consumo</v>
      </c>
      <c r="BH635" t="str">
        <f>VLOOKUP(Q635,Lista!A:B,2,TRUE)</f>
        <v>&gt; 63.000.000</v>
      </c>
      <c r="BI635" s="16" t="str">
        <f t="shared" si="20"/>
        <v>Al día</v>
      </c>
      <c r="BJ635" t="str">
        <f t="shared" si="19"/>
        <v>-</v>
      </c>
    </row>
    <row r="636" spans="1:62" x14ac:dyDescent="0.25">
      <c r="A636" t="s">
        <v>56</v>
      </c>
      <c r="B636" t="s">
        <v>171</v>
      </c>
      <c r="C636" s="17">
        <v>144205</v>
      </c>
      <c r="D636">
        <v>4</v>
      </c>
      <c r="E636">
        <v>21288</v>
      </c>
      <c r="F636" s="23">
        <v>44239</v>
      </c>
      <c r="G636" s="23">
        <v>45350</v>
      </c>
      <c r="H636">
        <v>0</v>
      </c>
      <c r="I636">
        <v>1</v>
      </c>
      <c r="J636">
        <v>1</v>
      </c>
      <c r="K636">
        <v>30</v>
      </c>
      <c r="L636">
        <v>2</v>
      </c>
      <c r="M636" s="25">
        <v>21.02</v>
      </c>
      <c r="N636" s="25">
        <v>23.168139</v>
      </c>
      <c r="O636" s="27">
        <v>25000000</v>
      </c>
      <c r="P636" s="27">
        <v>942133</v>
      </c>
      <c r="Q636" s="27">
        <v>24436522</v>
      </c>
      <c r="R636" s="27">
        <v>57072</v>
      </c>
      <c r="S636">
        <v>0</v>
      </c>
      <c r="T636">
        <v>0</v>
      </c>
      <c r="V636" s="27">
        <v>0</v>
      </c>
      <c r="W636" s="27">
        <v>0</v>
      </c>
      <c r="X636" s="27">
        <v>0</v>
      </c>
      <c r="AA636" s="23">
        <v>44281</v>
      </c>
      <c r="AB636">
        <v>1</v>
      </c>
      <c r="AC636" t="s">
        <v>57</v>
      </c>
      <c r="AD636">
        <v>1</v>
      </c>
      <c r="AE636">
        <v>30</v>
      </c>
      <c r="AF636" s="27">
        <v>0</v>
      </c>
      <c r="AM636">
        <v>1</v>
      </c>
      <c r="AN636">
        <v>1</v>
      </c>
      <c r="AQ636" s="27">
        <v>4688172</v>
      </c>
      <c r="AR636" t="s">
        <v>58</v>
      </c>
      <c r="AS636">
        <v>0</v>
      </c>
      <c r="AT636">
        <v>0</v>
      </c>
      <c r="AW636">
        <v>5</v>
      </c>
      <c r="BB636">
        <v>1</v>
      </c>
      <c r="BC636">
        <v>7</v>
      </c>
      <c r="BD636">
        <v>2</v>
      </c>
      <c r="BE636" s="3">
        <v>44286</v>
      </c>
      <c r="BF636" s="16" t="str">
        <f>VLOOKUP(C636,'Cta Contable'!A:E,5,FALSE)</f>
        <v>A</v>
      </c>
      <c r="BG636" s="16" t="str">
        <f>VLOOKUP(C636,'Cta Contable'!A:D,4,FALSE)</f>
        <v>Consumo</v>
      </c>
      <c r="BH636" t="str">
        <f>VLOOKUP(Q636,Lista!A:B,2,TRUE)</f>
        <v>20.000.001 - 63.000.000</v>
      </c>
      <c r="BI636" s="16" t="str">
        <f t="shared" si="20"/>
        <v>Al día</v>
      </c>
      <c r="BJ636" t="str">
        <f t="shared" si="19"/>
        <v>-</v>
      </c>
    </row>
    <row r="637" spans="1:62" x14ac:dyDescent="0.25">
      <c r="A637" t="s">
        <v>56</v>
      </c>
      <c r="B637" t="s">
        <v>171</v>
      </c>
      <c r="C637" s="17">
        <v>144205</v>
      </c>
      <c r="D637">
        <v>4</v>
      </c>
      <c r="E637">
        <v>17550</v>
      </c>
      <c r="F637" s="23">
        <v>43376</v>
      </c>
      <c r="G637" s="23">
        <v>44837</v>
      </c>
      <c r="H637">
        <v>27</v>
      </c>
      <c r="I637">
        <v>1</v>
      </c>
      <c r="J637">
        <v>28</v>
      </c>
      <c r="K637">
        <v>30</v>
      </c>
      <c r="L637">
        <v>2</v>
      </c>
      <c r="M637" s="25">
        <v>22.37</v>
      </c>
      <c r="N637" s="25">
        <v>24.812258</v>
      </c>
      <c r="O637" s="27">
        <v>29900000</v>
      </c>
      <c r="P637" s="27">
        <v>948048</v>
      </c>
      <c r="Q637" s="27">
        <v>15200413</v>
      </c>
      <c r="R637" s="27">
        <v>252531</v>
      </c>
      <c r="S637">
        <v>0</v>
      </c>
      <c r="T637">
        <v>0</v>
      </c>
      <c r="V637" s="27">
        <v>0</v>
      </c>
      <c r="W637" s="27">
        <v>0</v>
      </c>
      <c r="X637" s="27">
        <v>0</v>
      </c>
      <c r="AA637" s="23">
        <v>44286</v>
      </c>
      <c r="AB637">
        <v>1</v>
      </c>
      <c r="AC637" t="s">
        <v>57</v>
      </c>
      <c r="AD637">
        <v>1</v>
      </c>
      <c r="AE637">
        <v>30</v>
      </c>
      <c r="AF637" s="27">
        <v>148572</v>
      </c>
      <c r="AM637">
        <v>1</v>
      </c>
      <c r="AN637">
        <v>1</v>
      </c>
      <c r="AQ637" s="27">
        <v>2210400</v>
      </c>
      <c r="AR637" t="s">
        <v>58</v>
      </c>
      <c r="AS637">
        <v>0</v>
      </c>
      <c r="AT637">
        <v>0</v>
      </c>
      <c r="AW637">
        <v>5</v>
      </c>
      <c r="BB637">
        <v>1</v>
      </c>
      <c r="BC637">
        <v>7</v>
      </c>
      <c r="BD637">
        <v>2</v>
      </c>
      <c r="BE637" s="3">
        <v>44286</v>
      </c>
      <c r="BF637" s="16" t="str">
        <f>VLOOKUP(C637,'Cta Contable'!A:E,5,FALSE)</f>
        <v>A</v>
      </c>
      <c r="BG637" s="16" t="str">
        <f>VLOOKUP(C637,'Cta Contable'!A:D,4,FALSE)</f>
        <v>Consumo</v>
      </c>
      <c r="BH637" t="str">
        <f>VLOOKUP(Q637,Lista!A:B,2,TRUE)</f>
        <v>15.000.001 - 20.000.000</v>
      </c>
      <c r="BI637" s="16" t="str">
        <f t="shared" si="20"/>
        <v>Al día</v>
      </c>
      <c r="BJ637" t="str">
        <f t="shared" si="19"/>
        <v>-</v>
      </c>
    </row>
    <row r="638" spans="1:62" x14ac:dyDescent="0.25">
      <c r="A638" t="s">
        <v>56</v>
      </c>
      <c r="B638" t="s">
        <v>171</v>
      </c>
      <c r="C638" s="17">
        <v>144205</v>
      </c>
      <c r="D638">
        <v>4</v>
      </c>
      <c r="E638">
        <v>19753</v>
      </c>
      <c r="F638" s="23">
        <v>43840</v>
      </c>
      <c r="G638" s="23">
        <v>44956</v>
      </c>
      <c r="H638">
        <v>0</v>
      </c>
      <c r="I638">
        <v>1</v>
      </c>
      <c r="J638">
        <v>14</v>
      </c>
      <c r="K638">
        <v>30</v>
      </c>
      <c r="L638">
        <v>2</v>
      </c>
      <c r="M638" s="25">
        <v>20.98</v>
      </c>
      <c r="N638" s="25">
        <v>23.119727999999999</v>
      </c>
      <c r="O638" s="27">
        <v>5000000</v>
      </c>
      <c r="P638" s="27">
        <v>188324</v>
      </c>
      <c r="Q638" s="27">
        <v>3329909</v>
      </c>
      <c r="R638" s="27">
        <v>27174</v>
      </c>
      <c r="S638">
        <v>0</v>
      </c>
      <c r="T638">
        <v>0</v>
      </c>
      <c r="V638" s="27">
        <v>0</v>
      </c>
      <c r="W638" s="27">
        <v>0</v>
      </c>
      <c r="X638" s="27">
        <v>0</v>
      </c>
      <c r="AA638" s="23">
        <v>44271</v>
      </c>
      <c r="AB638">
        <v>1</v>
      </c>
      <c r="AC638" t="s">
        <v>57</v>
      </c>
      <c r="AD638">
        <v>1</v>
      </c>
      <c r="AE638">
        <v>30</v>
      </c>
      <c r="AF638" s="27">
        <v>0</v>
      </c>
      <c r="AM638">
        <v>1</v>
      </c>
      <c r="AN638">
        <v>1</v>
      </c>
      <c r="AQ638" s="27">
        <v>919000</v>
      </c>
      <c r="AR638" t="s">
        <v>58</v>
      </c>
      <c r="AS638">
        <v>0</v>
      </c>
      <c r="AT638">
        <v>0</v>
      </c>
      <c r="AW638">
        <v>5</v>
      </c>
      <c r="BB638">
        <v>1</v>
      </c>
      <c r="BC638">
        <v>7</v>
      </c>
      <c r="BD638">
        <v>2</v>
      </c>
      <c r="BE638" s="3">
        <v>44286</v>
      </c>
      <c r="BF638" s="16" t="str">
        <f>VLOOKUP(C638,'Cta Contable'!A:E,5,FALSE)</f>
        <v>A</v>
      </c>
      <c r="BG638" s="16" t="str">
        <f>VLOOKUP(C638,'Cta Contable'!A:D,4,FALSE)</f>
        <v>Consumo</v>
      </c>
      <c r="BH638" t="str">
        <f>VLOOKUP(Q638,Lista!A:B,2,TRUE)</f>
        <v>2.500.001 - 5.000.000</v>
      </c>
      <c r="BI638" s="16" t="str">
        <f t="shared" si="20"/>
        <v>Al día</v>
      </c>
      <c r="BJ638" t="str">
        <f t="shared" si="19"/>
        <v>-</v>
      </c>
    </row>
    <row r="639" spans="1:62" x14ac:dyDescent="0.25">
      <c r="A639" t="s">
        <v>56</v>
      </c>
      <c r="B639" t="s">
        <v>171</v>
      </c>
      <c r="C639" s="17">
        <v>144205</v>
      </c>
      <c r="D639">
        <v>4</v>
      </c>
      <c r="E639">
        <v>20491</v>
      </c>
      <c r="F639" s="23">
        <v>44064</v>
      </c>
      <c r="G639" s="23">
        <v>45229</v>
      </c>
      <c r="H639">
        <v>0</v>
      </c>
      <c r="I639">
        <v>1</v>
      </c>
      <c r="J639">
        <v>7</v>
      </c>
      <c r="K639">
        <v>30</v>
      </c>
      <c r="L639">
        <v>2</v>
      </c>
      <c r="M639" s="25">
        <v>21.02</v>
      </c>
      <c r="N639" s="25">
        <v>23.168139</v>
      </c>
      <c r="O639" s="27">
        <v>10000000</v>
      </c>
      <c r="P639" s="27">
        <v>362602</v>
      </c>
      <c r="Q639" s="27">
        <v>8614771</v>
      </c>
      <c r="R639" s="27">
        <v>0</v>
      </c>
      <c r="S639">
        <v>0</v>
      </c>
      <c r="T639">
        <v>0</v>
      </c>
      <c r="V639" s="27">
        <v>0</v>
      </c>
      <c r="W639" s="27">
        <v>0</v>
      </c>
      <c r="X639" s="27">
        <v>0</v>
      </c>
      <c r="AA639" s="23">
        <v>44286</v>
      </c>
      <c r="AB639">
        <v>1</v>
      </c>
      <c r="AC639" t="s">
        <v>57</v>
      </c>
      <c r="AD639">
        <v>1</v>
      </c>
      <c r="AE639">
        <v>30</v>
      </c>
      <c r="AF639" s="27">
        <v>0</v>
      </c>
      <c r="AM639">
        <v>1</v>
      </c>
      <c r="AN639">
        <v>1</v>
      </c>
      <c r="AQ639" s="27">
        <v>1405000</v>
      </c>
      <c r="AR639" t="s">
        <v>58</v>
      </c>
      <c r="AS639">
        <v>0</v>
      </c>
      <c r="AT639">
        <v>0</v>
      </c>
      <c r="AW639">
        <v>5</v>
      </c>
      <c r="BB639">
        <v>1</v>
      </c>
      <c r="BC639">
        <v>7</v>
      </c>
      <c r="BD639">
        <v>2</v>
      </c>
      <c r="BE639" s="3">
        <v>44286</v>
      </c>
      <c r="BF639" s="16" t="str">
        <f>VLOOKUP(C639,'Cta Contable'!A:E,5,FALSE)</f>
        <v>A</v>
      </c>
      <c r="BG639" s="16" t="str">
        <f>VLOOKUP(C639,'Cta Contable'!A:D,4,FALSE)</f>
        <v>Consumo</v>
      </c>
      <c r="BH639" t="str">
        <f>VLOOKUP(Q639,Lista!A:B,2,TRUE)</f>
        <v>5.000.001 - 10.000.000</v>
      </c>
      <c r="BI639" s="16" t="str">
        <f t="shared" si="20"/>
        <v>Al día</v>
      </c>
      <c r="BJ639" t="str">
        <f t="shared" si="19"/>
        <v>-</v>
      </c>
    </row>
    <row r="640" spans="1:62" x14ac:dyDescent="0.25">
      <c r="A640" t="s">
        <v>56</v>
      </c>
      <c r="B640" t="s">
        <v>171</v>
      </c>
      <c r="C640" s="17">
        <v>144205</v>
      </c>
      <c r="D640">
        <v>4</v>
      </c>
      <c r="E640">
        <v>19667</v>
      </c>
      <c r="F640" s="23">
        <v>44013</v>
      </c>
      <c r="G640" s="23">
        <v>44686</v>
      </c>
      <c r="H640">
        <v>0</v>
      </c>
      <c r="I640">
        <v>1</v>
      </c>
      <c r="J640">
        <v>8</v>
      </c>
      <c r="K640">
        <v>30</v>
      </c>
      <c r="L640">
        <v>2</v>
      </c>
      <c r="M640" s="25">
        <v>17.350000000000001</v>
      </c>
      <c r="N640" s="25">
        <v>18.798393999999998</v>
      </c>
      <c r="O640" s="27">
        <v>4467054</v>
      </c>
      <c r="P640" s="27">
        <v>238502</v>
      </c>
      <c r="Q640" s="27">
        <v>2975495</v>
      </c>
      <c r="R640" s="27">
        <v>41586</v>
      </c>
      <c r="S640">
        <v>0</v>
      </c>
      <c r="T640">
        <v>0</v>
      </c>
      <c r="V640" s="27">
        <v>0</v>
      </c>
      <c r="W640" s="27">
        <v>0</v>
      </c>
      <c r="X640" s="27">
        <v>0</v>
      </c>
      <c r="AA640" s="23">
        <v>44256</v>
      </c>
      <c r="AB640">
        <v>1</v>
      </c>
      <c r="AC640" t="s">
        <v>57</v>
      </c>
      <c r="AD640">
        <v>1</v>
      </c>
      <c r="AE640">
        <v>30</v>
      </c>
      <c r="AF640" s="27">
        <v>0</v>
      </c>
      <c r="AM640">
        <v>1</v>
      </c>
      <c r="AN640">
        <v>1</v>
      </c>
      <c r="AQ640" s="27">
        <v>726000</v>
      </c>
      <c r="AR640" t="s">
        <v>58</v>
      </c>
      <c r="AS640">
        <v>0</v>
      </c>
      <c r="AT640">
        <v>0</v>
      </c>
      <c r="AW640">
        <v>1</v>
      </c>
      <c r="AX640">
        <v>2</v>
      </c>
      <c r="AY640">
        <v>44013</v>
      </c>
      <c r="AZ640" t="s">
        <v>59</v>
      </c>
      <c r="BB640">
        <v>1</v>
      </c>
      <c r="BC640">
        <v>7</v>
      </c>
      <c r="BD640">
        <v>2</v>
      </c>
      <c r="BE640" s="3">
        <v>44286</v>
      </c>
      <c r="BF640" s="16" t="str">
        <f>VLOOKUP(C640,'Cta Contable'!A:E,5,FALSE)</f>
        <v>A</v>
      </c>
      <c r="BG640" s="16" t="str">
        <f>VLOOKUP(C640,'Cta Contable'!A:D,4,FALSE)</f>
        <v>Consumo</v>
      </c>
      <c r="BH640" t="str">
        <f>VLOOKUP(Q640,Lista!A:B,2,TRUE)</f>
        <v>2.500.001 - 5.000.000</v>
      </c>
      <c r="BI640" s="16" t="str">
        <f t="shared" si="20"/>
        <v>Al día</v>
      </c>
      <c r="BJ640" t="str">
        <f t="shared" si="19"/>
        <v>-</v>
      </c>
    </row>
    <row r="641" spans="1:62" x14ac:dyDescent="0.25">
      <c r="A641" t="s">
        <v>56</v>
      </c>
      <c r="B641" t="s">
        <v>171</v>
      </c>
      <c r="C641" s="17">
        <v>144205</v>
      </c>
      <c r="D641">
        <v>4</v>
      </c>
      <c r="E641">
        <v>16421</v>
      </c>
      <c r="F641" s="23">
        <v>43150</v>
      </c>
      <c r="G641" s="23">
        <v>44382</v>
      </c>
      <c r="H641">
        <v>0</v>
      </c>
      <c r="I641">
        <v>1</v>
      </c>
      <c r="J641">
        <v>37</v>
      </c>
      <c r="K641">
        <v>30</v>
      </c>
      <c r="L641">
        <v>2</v>
      </c>
      <c r="M641" s="25">
        <v>20.8</v>
      </c>
      <c r="N641" s="25">
        <v>22.902097999999999</v>
      </c>
      <c r="O641" s="27">
        <v>20000000</v>
      </c>
      <c r="P641" s="27">
        <v>697358</v>
      </c>
      <c r="Q641" s="27">
        <v>1919758</v>
      </c>
      <c r="R641" s="27">
        <v>0</v>
      </c>
      <c r="S641">
        <v>0</v>
      </c>
      <c r="T641">
        <v>0</v>
      </c>
      <c r="V641" s="27">
        <v>0</v>
      </c>
      <c r="W641" s="27">
        <v>0</v>
      </c>
      <c r="X641" s="27">
        <v>0</v>
      </c>
      <c r="AA641" s="23">
        <v>44285</v>
      </c>
      <c r="AB641">
        <v>1</v>
      </c>
      <c r="AC641" t="s">
        <v>57</v>
      </c>
      <c r="AD641">
        <v>1</v>
      </c>
      <c r="AE641">
        <v>30</v>
      </c>
      <c r="AF641" s="27">
        <v>0</v>
      </c>
      <c r="AM641">
        <v>1</v>
      </c>
      <c r="AN641">
        <v>1</v>
      </c>
      <c r="AQ641" s="27">
        <v>2643000</v>
      </c>
      <c r="AR641" t="s">
        <v>58</v>
      </c>
      <c r="AS641">
        <v>0</v>
      </c>
      <c r="AT641">
        <v>0</v>
      </c>
      <c r="AW641">
        <v>5</v>
      </c>
      <c r="BB641">
        <v>1</v>
      </c>
      <c r="BC641">
        <v>7</v>
      </c>
      <c r="BD641">
        <v>2</v>
      </c>
      <c r="BE641" s="3">
        <v>44286</v>
      </c>
      <c r="BF641" s="16" t="str">
        <f>VLOOKUP(C641,'Cta Contable'!A:E,5,FALSE)</f>
        <v>A</v>
      </c>
      <c r="BG641" s="16" t="str">
        <f>VLOOKUP(C641,'Cta Contable'!A:D,4,FALSE)</f>
        <v>Consumo</v>
      </c>
      <c r="BH641" t="str">
        <f>VLOOKUP(Q641,Lista!A:B,2,TRUE)</f>
        <v>1- 2.500.000</v>
      </c>
      <c r="BI641" s="16" t="str">
        <f t="shared" si="20"/>
        <v>Al día</v>
      </c>
      <c r="BJ641" t="str">
        <f t="shared" si="19"/>
        <v>-</v>
      </c>
    </row>
    <row r="642" spans="1:62" x14ac:dyDescent="0.25">
      <c r="A642" t="s">
        <v>56</v>
      </c>
      <c r="B642" t="s">
        <v>171</v>
      </c>
      <c r="C642" s="17">
        <v>144105</v>
      </c>
      <c r="D642">
        <v>4</v>
      </c>
      <c r="E642">
        <v>20414</v>
      </c>
      <c r="F642" s="23">
        <v>44043</v>
      </c>
      <c r="G642" s="23">
        <v>45153</v>
      </c>
      <c r="H642">
        <v>0</v>
      </c>
      <c r="I642">
        <v>1</v>
      </c>
      <c r="J642">
        <v>7</v>
      </c>
      <c r="K642">
        <v>30</v>
      </c>
      <c r="L642">
        <v>2</v>
      </c>
      <c r="M642" s="25">
        <v>21.02</v>
      </c>
      <c r="N642" s="25">
        <v>23.168139</v>
      </c>
      <c r="O642" s="27">
        <v>5500000</v>
      </c>
      <c r="P642" s="27">
        <v>207269</v>
      </c>
      <c r="Q642" s="27">
        <v>4681227</v>
      </c>
      <c r="R642" s="27">
        <v>40995</v>
      </c>
      <c r="S642">
        <v>0</v>
      </c>
      <c r="T642">
        <v>0</v>
      </c>
      <c r="V642" s="27">
        <v>0</v>
      </c>
      <c r="W642" s="27">
        <v>0</v>
      </c>
      <c r="X642" s="27">
        <v>0</v>
      </c>
      <c r="AA642" s="23">
        <v>44270</v>
      </c>
      <c r="AB642">
        <v>1</v>
      </c>
      <c r="AC642" t="s">
        <v>57</v>
      </c>
      <c r="AD642">
        <v>1</v>
      </c>
      <c r="AE642">
        <v>30</v>
      </c>
      <c r="AF642" s="27">
        <v>0</v>
      </c>
      <c r="AM642">
        <v>1</v>
      </c>
      <c r="AN642">
        <v>1</v>
      </c>
      <c r="AQ642" s="27">
        <v>818000</v>
      </c>
      <c r="AR642" t="s">
        <v>58</v>
      </c>
      <c r="AS642">
        <v>0</v>
      </c>
      <c r="AT642">
        <v>0</v>
      </c>
      <c r="AU642">
        <v>890806974</v>
      </c>
      <c r="AV642" t="s">
        <v>63</v>
      </c>
      <c r="AW642">
        <v>5</v>
      </c>
      <c r="BB642">
        <v>1</v>
      </c>
      <c r="BC642">
        <v>7</v>
      </c>
      <c r="BD642">
        <v>2</v>
      </c>
      <c r="BE642" s="3">
        <v>44286</v>
      </c>
      <c r="BF642" s="16" t="str">
        <f>VLOOKUP(C642,'Cta Contable'!A:E,5,FALSE)</f>
        <v>A</v>
      </c>
      <c r="BG642" s="16" t="str">
        <f>VLOOKUP(C642,'Cta Contable'!A:D,4,FALSE)</f>
        <v>Consumo</v>
      </c>
      <c r="BH642" t="str">
        <f>VLOOKUP(Q642,Lista!A:B,2,TRUE)</f>
        <v>2.500.001 - 5.000.000</v>
      </c>
      <c r="BI642" s="16" t="str">
        <f t="shared" si="20"/>
        <v>Al día</v>
      </c>
      <c r="BJ642" t="str">
        <f t="shared" si="19"/>
        <v>-</v>
      </c>
    </row>
    <row r="643" spans="1:62" x14ac:dyDescent="0.25">
      <c r="A643" t="s">
        <v>56</v>
      </c>
      <c r="B643" t="s">
        <v>171</v>
      </c>
      <c r="C643" s="17">
        <v>144205</v>
      </c>
      <c r="D643">
        <v>4</v>
      </c>
      <c r="E643">
        <v>20312</v>
      </c>
      <c r="F643" s="23">
        <v>44025</v>
      </c>
      <c r="G643" s="23">
        <v>44650</v>
      </c>
      <c r="H643">
        <v>0</v>
      </c>
      <c r="I643">
        <v>1</v>
      </c>
      <c r="J643">
        <v>11</v>
      </c>
      <c r="K643">
        <v>30</v>
      </c>
      <c r="L643">
        <v>2</v>
      </c>
      <c r="M643" s="25">
        <v>17.420000000000002</v>
      </c>
      <c r="N643" s="25">
        <v>18.880393000000002</v>
      </c>
      <c r="O643" s="27">
        <v>2500000</v>
      </c>
      <c r="P643" s="27">
        <v>144921</v>
      </c>
      <c r="Q643" s="27">
        <v>1208631</v>
      </c>
      <c r="R643" s="27">
        <v>33345</v>
      </c>
      <c r="S643">
        <v>0</v>
      </c>
      <c r="T643">
        <v>0</v>
      </c>
      <c r="V643" s="27">
        <v>0</v>
      </c>
      <c r="W643" s="27">
        <v>0</v>
      </c>
      <c r="X643" s="27">
        <v>0</v>
      </c>
      <c r="AA643" s="23">
        <v>44230</v>
      </c>
      <c r="AB643">
        <v>1</v>
      </c>
      <c r="AC643" t="s">
        <v>57</v>
      </c>
      <c r="AD643">
        <v>1</v>
      </c>
      <c r="AE643">
        <v>30</v>
      </c>
      <c r="AF643" s="27">
        <v>0</v>
      </c>
      <c r="AM643">
        <v>1</v>
      </c>
      <c r="AN643">
        <v>1</v>
      </c>
      <c r="AQ643" s="27">
        <v>671000</v>
      </c>
      <c r="AR643" t="s">
        <v>58</v>
      </c>
      <c r="AS643">
        <v>0</v>
      </c>
      <c r="AT643">
        <v>0</v>
      </c>
      <c r="AW643">
        <v>5</v>
      </c>
      <c r="BB643">
        <v>1</v>
      </c>
      <c r="BC643">
        <v>7</v>
      </c>
      <c r="BD643">
        <v>2</v>
      </c>
      <c r="BE643" s="3">
        <v>44286</v>
      </c>
      <c r="BF643" s="16" t="str">
        <f>VLOOKUP(C643,'Cta Contable'!A:E,5,FALSE)</f>
        <v>A</v>
      </c>
      <c r="BG643" s="16" t="str">
        <f>VLOOKUP(C643,'Cta Contable'!A:D,4,FALSE)</f>
        <v>Consumo</v>
      </c>
      <c r="BH643" t="str">
        <f>VLOOKUP(Q643,Lista!A:B,2,TRUE)</f>
        <v>1- 2.500.000</v>
      </c>
      <c r="BI643" s="16" t="str">
        <f t="shared" si="20"/>
        <v>Al día</v>
      </c>
      <c r="BJ643" t="str">
        <f t="shared" ref="BJ643:BJ706" si="21">IF(AND(AO643&lt;&gt;"",AP643&lt;&gt;"A"),"Reestructurado","-")</f>
        <v>-</v>
      </c>
    </row>
    <row r="644" spans="1:62" x14ac:dyDescent="0.25">
      <c r="A644" t="s">
        <v>56</v>
      </c>
      <c r="B644" t="s">
        <v>171</v>
      </c>
      <c r="C644" s="17">
        <v>144205</v>
      </c>
      <c r="D644">
        <v>4</v>
      </c>
      <c r="E644">
        <v>20766</v>
      </c>
      <c r="F644" s="23">
        <v>44125</v>
      </c>
      <c r="G644" s="23">
        <v>45595</v>
      </c>
      <c r="H644">
        <v>0</v>
      </c>
      <c r="I644">
        <v>1</v>
      </c>
      <c r="J644">
        <v>5</v>
      </c>
      <c r="K644">
        <v>30</v>
      </c>
      <c r="L644">
        <v>2</v>
      </c>
      <c r="M644" s="25">
        <v>11.42</v>
      </c>
      <c r="N644" s="25">
        <v>12.037115999999999</v>
      </c>
      <c r="O644" s="27">
        <v>2488000</v>
      </c>
      <c r="P644" s="27">
        <v>64812</v>
      </c>
      <c r="Q644" s="27">
        <v>2277686</v>
      </c>
      <c r="R644" s="27">
        <v>0</v>
      </c>
      <c r="S644">
        <v>0</v>
      </c>
      <c r="T644">
        <v>0</v>
      </c>
      <c r="V644" s="27">
        <v>0</v>
      </c>
      <c r="W644" s="27">
        <v>0</v>
      </c>
      <c r="X644" s="27">
        <v>0</v>
      </c>
      <c r="AA644" s="23">
        <v>44285</v>
      </c>
      <c r="AB644">
        <v>1</v>
      </c>
      <c r="AC644" t="s">
        <v>57</v>
      </c>
      <c r="AD644">
        <v>1</v>
      </c>
      <c r="AE644">
        <v>30</v>
      </c>
      <c r="AF644" s="27">
        <v>0</v>
      </c>
      <c r="AM644">
        <v>1</v>
      </c>
      <c r="AN644">
        <v>1</v>
      </c>
      <c r="AQ644" s="27">
        <v>249352</v>
      </c>
      <c r="AR644" t="s">
        <v>58</v>
      </c>
      <c r="AS644">
        <v>0</v>
      </c>
      <c r="AT644">
        <v>0</v>
      </c>
      <c r="AW644">
        <v>5</v>
      </c>
      <c r="BB644">
        <v>1</v>
      </c>
      <c r="BC644">
        <v>7</v>
      </c>
      <c r="BD644">
        <v>2</v>
      </c>
      <c r="BE644" s="3">
        <v>44286</v>
      </c>
      <c r="BF644" s="16" t="str">
        <f>VLOOKUP(C644,'Cta Contable'!A:E,5,FALSE)</f>
        <v>A</v>
      </c>
      <c r="BG644" s="16" t="str">
        <f>VLOOKUP(C644,'Cta Contable'!A:D,4,FALSE)</f>
        <v>Consumo</v>
      </c>
      <c r="BH644" t="str">
        <f>VLOOKUP(Q644,Lista!A:B,2,TRUE)</f>
        <v>1- 2.500.000</v>
      </c>
      <c r="BI644" s="16" t="str">
        <f t="shared" ref="BI644:BI707" si="22">IF(BF644&lt;&gt;"A","Mora","Al día")</f>
        <v>Al día</v>
      </c>
      <c r="BJ644" t="str">
        <f t="shared" si="21"/>
        <v>-</v>
      </c>
    </row>
    <row r="645" spans="1:62" x14ac:dyDescent="0.25">
      <c r="A645" t="s">
        <v>56</v>
      </c>
      <c r="B645" t="s">
        <v>171</v>
      </c>
      <c r="C645" s="17">
        <v>144205</v>
      </c>
      <c r="D645">
        <v>4</v>
      </c>
      <c r="E645">
        <v>20771</v>
      </c>
      <c r="F645" s="23">
        <v>44125</v>
      </c>
      <c r="G645" s="23">
        <v>45617</v>
      </c>
      <c r="H645">
        <v>9</v>
      </c>
      <c r="I645">
        <v>1</v>
      </c>
      <c r="J645">
        <v>2</v>
      </c>
      <c r="K645">
        <v>30</v>
      </c>
      <c r="L645">
        <v>2</v>
      </c>
      <c r="M645" s="25">
        <v>20.880009000000001</v>
      </c>
      <c r="N645" s="25">
        <v>22.99879</v>
      </c>
      <c r="O645" s="27">
        <v>22594649</v>
      </c>
      <c r="P645" s="27">
        <v>689058</v>
      </c>
      <c r="Q645" s="27">
        <v>21997008</v>
      </c>
      <c r="R645" s="27">
        <v>113229</v>
      </c>
      <c r="S645">
        <v>0</v>
      </c>
      <c r="T645">
        <v>0</v>
      </c>
      <c r="V645" s="27">
        <v>0</v>
      </c>
      <c r="W645" s="27">
        <v>0</v>
      </c>
      <c r="X645" s="27">
        <v>0</v>
      </c>
      <c r="AA645" s="23">
        <v>44285</v>
      </c>
      <c r="AB645">
        <v>1</v>
      </c>
      <c r="AC645" t="s">
        <v>57</v>
      </c>
      <c r="AD645">
        <v>1</v>
      </c>
      <c r="AE645">
        <v>30</v>
      </c>
      <c r="AF645" s="27">
        <v>934292</v>
      </c>
      <c r="AM645">
        <v>1</v>
      </c>
      <c r="AN645">
        <v>1</v>
      </c>
      <c r="AQ645" s="27">
        <v>2408148</v>
      </c>
      <c r="AR645" t="s">
        <v>58</v>
      </c>
      <c r="AS645">
        <v>0</v>
      </c>
      <c r="AT645">
        <v>0</v>
      </c>
      <c r="AW645">
        <v>5</v>
      </c>
      <c r="BB645">
        <v>1</v>
      </c>
      <c r="BC645">
        <v>7</v>
      </c>
      <c r="BD645">
        <v>1</v>
      </c>
      <c r="BE645" s="3">
        <v>44286</v>
      </c>
      <c r="BF645" s="16" t="str">
        <f>VLOOKUP(C645,'Cta Contable'!A:E,5,FALSE)</f>
        <v>A</v>
      </c>
      <c r="BG645" s="16" t="str">
        <f>VLOOKUP(C645,'Cta Contable'!A:D,4,FALSE)</f>
        <v>Consumo</v>
      </c>
      <c r="BH645" t="str">
        <f>VLOOKUP(Q645,Lista!A:B,2,TRUE)</f>
        <v>20.000.001 - 63.000.000</v>
      </c>
      <c r="BI645" s="16" t="str">
        <f t="shared" si="22"/>
        <v>Al día</v>
      </c>
      <c r="BJ645" t="str">
        <f t="shared" si="21"/>
        <v>-</v>
      </c>
    </row>
    <row r="646" spans="1:62" x14ac:dyDescent="0.25">
      <c r="A646" t="s">
        <v>56</v>
      </c>
      <c r="B646" t="s">
        <v>171</v>
      </c>
      <c r="C646" s="17">
        <v>144205</v>
      </c>
      <c r="D646">
        <v>4</v>
      </c>
      <c r="E646">
        <v>19561</v>
      </c>
      <c r="F646" s="23">
        <v>43796</v>
      </c>
      <c r="G646" s="23">
        <v>44752</v>
      </c>
      <c r="H646">
        <v>0</v>
      </c>
      <c r="I646">
        <v>1</v>
      </c>
      <c r="J646">
        <v>15</v>
      </c>
      <c r="K646">
        <v>30</v>
      </c>
      <c r="L646">
        <v>2</v>
      </c>
      <c r="M646" s="25">
        <v>23.28</v>
      </c>
      <c r="N646" s="25">
        <v>25.931840999999999</v>
      </c>
      <c r="O646" s="27">
        <v>10000000</v>
      </c>
      <c r="P646" s="27">
        <v>432273</v>
      </c>
      <c r="Q646" s="27">
        <v>5890430</v>
      </c>
      <c r="R646" s="27">
        <v>72371</v>
      </c>
      <c r="S646">
        <v>0</v>
      </c>
      <c r="T646">
        <v>0</v>
      </c>
      <c r="V646" s="27">
        <v>0</v>
      </c>
      <c r="W646" s="27">
        <v>0</v>
      </c>
      <c r="X646" s="27">
        <v>0</v>
      </c>
      <c r="AA646" s="23">
        <v>44266</v>
      </c>
      <c r="AB646">
        <v>1</v>
      </c>
      <c r="AC646" t="s">
        <v>57</v>
      </c>
      <c r="AD646">
        <v>1</v>
      </c>
      <c r="AE646">
        <v>30</v>
      </c>
      <c r="AF646" s="27">
        <v>0</v>
      </c>
      <c r="AM646">
        <v>1</v>
      </c>
      <c r="AN646">
        <v>1</v>
      </c>
      <c r="AQ646" s="27">
        <v>973000</v>
      </c>
      <c r="AR646" t="s">
        <v>58</v>
      </c>
      <c r="AS646">
        <v>0</v>
      </c>
      <c r="AT646">
        <v>0</v>
      </c>
      <c r="AW646">
        <v>5</v>
      </c>
      <c r="BB646">
        <v>1</v>
      </c>
      <c r="BC646">
        <v>7</v>
      </c>
      <c r="BD646">
        <v>2</v>
      </c>
      <c r="BE646" s="3">
        <v>44286</v>
      </c>
      <c r="BF646" s="16" t="str">
        <f>VLOOKUP(C646,'Cta Contable'!A:E,5,FALSE)</f>
        <v>A</v>
      </c>
      <c r="BG646" s="16" t="str">
        <f>VLOOKUP(C646,'Cta Contable'!A:D,4,FALSE)</f>
        <v>Consumo</v>
      </c>
      <c r="BH646" t="str">
        <f>VLOOKUP(Q646,Lista!A:B,2,TRUE)</f>
        <v>5.000.001 - 10.000.000</v>
      </c>
      <c r="BI646" s="16" t="str">
        <f t="shared" si="22"/>
        <v>Al día</v>
      </c>
      <c r="BJ646" t="str">
        <f t="shared" si="21"/>
        <v>-</v>
      </c>
    </row>
    <row r="647" spans="1:62" x14ac:dyDescent="0.25">
      <c r="A647" t="s">
        <v>56</v>
      </c>
      <c r="B647" t="s">
        <v>171</v>
      </c>
      <c r="C647" s="17">
        <v>144205</v>
      </c>
      <c r="D647">
        <v>4</v>
      </c>
      <c r="E647">
        <v>21053</v>
      </c>
      <c r="F647" s="23">
        <v>44176</v>
      </c>
      <c r="G647" s="23">
        <v>45838</v>
      </c>
      <c r="H647">
        <v>0</v>
      </c>
      <c r="I647">
        <v>1</v>
      </c>
      <c r="J647">
        <v>4</v>
      </c>
      <c r="K647">
        <v>30</v>
      </c>
      <c r="L647">
        <v>2</v>
      </c>
      <c r="M647" s="25">
        <v>21.02</v>
      </c>
      <c r="N647" s="25">
        <v>23.168139</v>
      </c>
      <c r="O647" s="27">
        <v>19900000</v>
      </c>
      <c r="P647" s="27">
        <v>572876</v>
      </c>
      <c r="Q647" s="27">
        <v>18812095</v>
      </c>
      <c r="R647" s="27">
        <v>360641</v>
      </c>
      <c r="S647">
        <v>0</v>
      </c>
      <c r="T647">
        <v>0</v>
      </c>
      <c r="V647" s="27">
        <v>0</v>
      </c>
      <c r="W647" s="27">
        <v>0</v>
      </c>
      <c r="X647" s="27">
        <v>0</v>
      </c>
      <c r="AA647" s="23">
        <v>44260</v>
      </c>
      <c r="AB647">
        <v>1</v>
      </c>
      <c r="AC647" t="s">
        <v>57</v>
      </c>
      <c r="AD647">
        <v>1</v>
      </c>
      <c r="AE647">
        <v>30</v>
      </c>
      <c r="AF647" s="27">
        <v>0</v>
      </c>
      <c r="AM647">
        <v>1</v>
      </c>
      <c r="AN647">
        <v>1</v>
      </c>
      <c r="AQ647" s="27">
        <v>1375765</v>
      </c>
      <c r="AR647" t="s">
        <v>58</v>
      </c>
      <c r="AS647">
        <v>0</v>
      </c>
      <c r="AT647">
        <v>0</v>
      </c>
      <c r="AW647">
        <v>5</v>
      </c>
      <c r="BB647">
        <v>1</v>
      </c>
      <c r="BC647">
        <v>7</v>
      </c>
      <c r="BD647">
        <v>2</v>
      </c>
      <c r="BE647" s="3">
        <v>44286</v>
      </c>
      <c r="BF647" s="16" t="str">
        <f>VLOOKUP(C647,'Cta Contable'!A:E,5,FALSE)</f>
        <v>A</v>
      </c>
      <c r="BG647" s="16" t="str">
        <f>VLOOKUP(C647,'Cta Contable'!A:D,4,FALSE)</f>
        <v>Consumo</v>
      </c>
      <c r="BH647" t="str">
        <f>VLOOKUP(Q647,Lista!A:B,2,TRUE)</f>
        <v>15.000.001 - 20.000.000</v>
      </c>
      <c r="BI647" s="16" t="str">
        <f t="shared" si="22"/>
        <v>Al día</v>
      </c>
      <c r="BJ647" t="str">
        <f t="shared" si="21"/>
        <v>-</v>
      </c>
    </row>
    <row r="648" spans="1:62" x14ac:dyDescent="0.25">
      <c r="A648" t="s">
        <v>56</v>
      </c>
      <c r="B648" t="s">
        <v>171</v>
      </c>
      <c r="C648" s="17">
        <v>144205</v>
      </c>
      <c r="D648">
        <v>4</v>
      </c>
      <c r="E648">
        <v>21471</v>
      </c>
      <c r="F648" s="23">
        <v>44279</v>
      </c>
      <c r="G648" s="23">
        <v>44650</v>
      </c>
      <c r="H648">
        <v>0</v>
      </c>
      <c r="I648">
        <v>1</v>
      </c>
      <c r="J648">
        <v>0</v>
      </c>
      <c r="K648">
        <v>30</v>
      </c>
      <c r="L648">
        <v>2</v>
      </c>
      <c r="M648" s="25">
        <v>11.420004</v>
      </c>
      <c r="N648" s="25">
        <v>12.03712</v>
      </c>
      <c r="O648" s="27">
        <v>1480000</v>
      </c>
      <c r="P648" s="27">
        <v>131095</v>
      </c>
      <c r="Q648" s="27">
        <v>1480000</v>
      </c>
      <c r="R648" s="27">
        <v>0</v>
      </c>
      <c r="S648">
        <v>0</v>
      </c>
      <c r="T648">
        <v>0</v>
      </c>
      <c r="V648" s="27">
        <v>0</v>
      </c>
      <c r="W648" s="27">
        <v>0</v>
      </c>
      <c r="X648" s="27">
        <v>0</v>
      </c>
      <c r="AA648" s="23">
        <v>44285</v>
      </c>
      <c r="AB648">
        <v>1</v>
      </c>
      <c r="AC648" t="s">
        <v>57</v>
      </c>
      <c r="AD648">
        <v>1</v>
      </c>
      <c r="AE648">
        <v>30</v>
      </c>
      <c r="AF648" s="27">
        <v>0</v>
      </c>
      <c r="AM648">
        <v>1</v>
      </c>
      <c r="AN648">
        <v>1</v>
      </c>
      <c r="AQ648" s="27">
        <v>108235</v>
      </c>
      <c r="AR648" t="s">
        <v>58</v>
      </c>
      <c r="AS648">
        <v>0</v>
      </c>
      <c r="AT648">
        <v>0</v>
      </c>
      <c r="AW648">
        <v>5</v>
      </c>
      <c r="BB648">
        <v>1</v>
      </c>
      <c r="BC648">
        <v>7</v>
      </c>
      <c r="BD648">
        <v>2</v>
      </c>
      <c r="BE648" s="3">
        <v>44286</v>
      </c>
      <c r="BF648" s="16" t="str">
        <f>VLOOKUP(C648,'Cta Contable'!A:E,5,FALSE)</f>
        <v>A</v>
      </c>
      <c r="BG648" s="16" t="str">
        <f>VLOOKUP(C648,'Cta Contable'!A:D,4,FALSE)</f>
        <v>Consumo</v>
      </c>
      <c r="BH648" t="str">
        <f>VLOOKUP(Q648,Lista!A:B,2,TRUE)</f>
        <v>1- 2.500.000</v>
      </c>
      <c r="BI648" s="16" t="str">
        <f t="shared" si="22"/>
        <v>Al día</v>
      </c>
      <c r="BJ648" t="str">
        <f t="shared" si="21"/>
        <v>-</v>
      </c>
    </row>
    <row r="649" spans="1:62" x14ac:dyDescent="0.25">
      <c r="A649" t="s">
        <v>56</v>
      </c>
      <c r="B649" t="s">
        <v>171</v>
      </c>
      <c r="C649" s="17">
        <v>144205</v>
      </c>
      <c r="D649">
        <v>4</v>
      </c>
      <c r="E649">
        <v>17861</v>
      </c>
      <c r="F649" s="23">
        <v>44013</v>
      </c>
      <c r="G649" s="23">
        <v>44960</v>
      </c>
      <c r="H649">
        <v>0</v>
      </c>
      <c r="I649">
        <v>1</v>
      </c>
      <c r="J649">
        <v>10</v>
      </c>
      <c r="K649">
        <v>30</v>
      </c>
      <c r="L649">
        <v>2</v>
      </c>
      <c r="M649" s="25">
        <v>17.3</v>
      </c>
      <c r="N649" s="25">
        <v>18.739854000000001</v>
      </c>
      <c r="O649" s="27">
        <v>18028023</v>
      </c>
      <c r="P649" s="27">
        <v>725262</v>
      </c>
      <c r="Q649" s="27">
        <v>12743586</v>
      </c>
      <c r="R649" s="27">
        <v>0</v>
      </c>
      <c r="S649">
        <v>0</v>
      </c>
      <c r="T649">
        <v>0</v>
      </c>
      <c r="V649" s="27">
        <v>0</v>
      </c>
      <c r="W649" s="27">
        <v>0</v>
      </c>
      <c r="X649" s="27">
        <v>0</v>
      </c>
      <c r="AA649" s="23">
        <v>44285</v>
      </c>
      <c r="AB649">
        <v>1</v>
      </c>
      <c r="AC649" t="s">
        <v>57</v>
      </c>
      <c r="AD649">
        <v>1</v>
      </c>
      <c r="AE649">
        <v>30</v>
      </c>
      <c r="AF649" s="27">
        <v>0</v>
      </c>
      <c r="AM649">
        <v>1</v>
      </c>
      <c r="AN649">
        <v>1</v>
      </c>
      <c r="AQ649" s="27">
        <v>1118000</v>
      </c>
      <c r="AR649" t="s">
        <v>58</v>
      </c>
      <c r="AS649">
        <v>0</v>
      </c>
      <c r="AT649">
        <v>0</v>
      </c>
      <c r="AW649">
        <v>1</v>
      </c>
      <c r="AX649">
        <v>2</v>
      </c>
      <c r="AY649">
        <v>44013</v>
      </c>
      <c r="AZ649" t="s">
        <v>59</v>
      </c>
      <c r="BB649">
        <v>1</v>
      </c>
      <c r="BC649">
        <v>7</v>
      </c>
      <c r="BD649">
        <v>2</v>
      </c>
      <c r="BE649" s="3">
        <v>44286</v>
      </c>
      <c r="BF649" s="16" t="str">
        <f>VLOOKUP(C649,'Cta Contable'!A:E,5,FALSE)</f>
        <v>A</v>
      </c>
      <c r="BG649" s="16" t="str">
        <f>VLOOKUP(C649,'Cta Contable'!A:D,4,FALSE)</f>
        <v>Consumo</v>
      </c>
      <c r="BH649" t="str">
        <f>VLOOKUP(Q649,Lista!A:B,2,TRUE)</f>
        <v>10.000.001 - 15.000.000</v>
      </c>
      <c r="BI649" s="16" t="str">
        <f t="shared" si="22"/>
        <v>Al día</v>
      </c>
      <c r="BJ649" t="str">
        <f t="shared" si="21"/>
        <v>-</v>
      </c>
    </row>
    <row r="650" spans="1:62" x14ac:dyDescent="0.25">
      <c r="A650" t="s">
        <v>56</v>
      </c>
      <c r="B650" t="s">
        <v>171</v>
      </c>
      <c r="C650" s="17">
        <v>144205</v>
      </c>
      <c r="D650">
        <v>4</v>
      </c>
      <c r="E650">
        <v>20516</v>
      </c>
      <c r="F650" s="23">
        <v>44071</v>
      </c>
      <c r="G650" s="23">
        <v>44635</v>
      </c>
      <c r="H650">
        <v>0</v>
      </c>
      <c r="I650">
        <v>1</v>
      </c>
      <c r="J650">
        <v>7</v>
      </c>
      <c r="K650">
        <v>30</v>
      </c>
      <c r="L650">
        <v>2</v>
      </c>
      <c r="M650" s="25">
        <v>11.42</v>
      </c>
      <c r="N650" s="25">
        <v>12.037115999999999</v>
      </c>
      <c r="O650" s="27">
        <v>1700000</v>
      </c>
      <c r="P650" s="27">
        <v>103212</v>
      </c>
      <c r="Q650" s="27">
        <v>1055458</v>
      </c>
      <c r="R650" s="27">
        <v>5025</v>
      </c>
      <c r="S650">
        <v>0</v>
      </c>
      <c r="T650">
        <v>0</v>
      </c>
      <c r="V650" s="27">
        <v>0</v>
      </c>
      <c r="W650" s="27">
        <v>0</v>
      </c>
      <c r="X650" s="27">
        <v>0</v>
      </c>
      <c r="AA650" s="23">
        <v>44270</v>
      </c>
      <c r="AB650">
        <v>1</v>
      </c>
      <c r="AC650" t="s">
        <v>57</v>
      </c>
      <c r="AD650">
        <v>1</v>
      </c>
      <c r="AE650">
        <v>30</v>
      </c>
      <c r="AF650" s="27">
        <v>0</v>
      </c>
      <c r="AM650">
        <v>1</v>
      </c>
      <c r="AN650">
        <v>1</v>
      </c>
      <c r="AQ650" s="27">
        <v>131006</v>
      </c>
      <c r="AR650" t="s">
        <v>58</v>
      </c>
      <c r="AS650">
        <v>0</v>
      </c>
      <c r="AT650">
        <v>0</v>
      </c>
      <c r="AW650">
        <v>5</v>
      </c>
      <c r="BB650">
        <v>1</v>
      </c>
      <c r="BC650">
        <v>7</v>
      </c>
      <c r="BD650">
        <v>2</v>
      </c>
      <c r="BE650" s="3">
        <v>44286</v>
      </c>
      <c r="BF650" s="16" t="str">
        <f>VLOOKUP(C650,'Cta Contable'!A:E,5,FALSE)</f>
        <v>A</v>
      </c>
      <c r="BG650" s="16" t="str">
        <f>VLOOKUP(C650,'Cta Contable'!A:D,4,FALSE)</f>
        <v>Consumo</v>
      </c>
      <c r="BH650" t="str">
        <f>VLOOKUP(Q650,Lista!A:B,2,TRUE)</f>
        <v>1- 2.500.000</v>
      </c>
      <c r="BI650" s="16" t="str">
        <f t="shared" si="22"/>
        <v>Al día</v>
      </c>
      <c r="BJ650" t="str">
        <f t="shared" si="21"/>
        <v>-</v>
      </c>
    </row>
    <row r="651" spans="1:62" x14ac:dyDescent="0.25">
      <c r="A651" t="s">
        <v>56</v>
      </c>
      <c r="B651" t="s">
        <v>171</v>
      </c>
      <c r="C651" s="17">
        <v>144205</v>
      </c>
      <c r="D651">
        <v>4</v>
      </c>
      <c r="E651">
        <v>20715</v>
      </c>
      <c r="F651" s="23">
        <v>44118</v>
      </c>
      <c r="G651" s="23">
        <v>45426</v>
      </c>
      <c r="H651">
        <v>0</v>
      </c>
      <c r="I651">
        <v>1</v>
      </c>
      <c r="J651">
        <v>3</v>
      </c>
      <c r="K651">
        <v>30</v>
      </c>
      <c r="L651">
        <v>2</v>
      </c>
      <c r="M651" s="25">
        <v>20.88</v>
      </c>
      <c r="N651" s="25">
        <v>22.998778999999999</v>
      </c>
      <c r="O651" s="27">
        <v>13747893</v>
      </c>
      <c r="P651" s="27">
        <v>456751</v>
      </c>
      <c r="Q651" s="27">
        <v>13083858</v>
      </c>
      <c r="R651" s="27">
        <v>121316</v>
      </c>
      <c r="S651">
        <v>0</v>
      </c>
      <c r="T651">
        <v>0</v>
      </c>
      <c r="V651" s="27">
        <v>0</v>
      </c>
      <c r="W651" s="27">
        <v>0</v>
      </c>
      <c r="X651" s="27">
        <v>0</v>
      </c>
      <c r="AA651" s="23">
        <v>44270</v>
      </c>
      <c r="AB651">
        <v>1</v>
      </c>
      <c r="AC651" t="s">
        <v>57</v>
      </c>
      <c r="AD651">
        <v>1</v>
      </c>
      <c r="AE651">
        <v>30</v>
      </c>
      <c r="AF651" s="27">
        <v>0</v>
      </c>
      <c r="AM651">
        <v>1</v>
      </c>
      <c r="AN651">
        <v>1</v>
      </c>
      <c r="AQ651" s="27">
        <v>1623994</v>
      </c>
      <c r="AR651" t="s">
        <v>58</v>
      </c>
      <c r="AS651">
        <v>0</v>
      </c>
      <c r="AT651">
        <v>0</v>
      </c>
      <c r="AW651">
        <v>5</v>
      </c>
      <c r="BB651">
        <v>1</v>
      </c>
      <c r="BC651">
        <v>7</v>
      </c>
      <c r="BD651">
        <v>1</v>
      </c>
      <c r="BE651" s="3">
        <v>44286</v>
      </c>
      <c r="BF651" s="16" t="str">
        <f>VLOOKUP(C651,'Cta Contable'!A:E,5,FALSE)</f>
        <v>A</v>
      </c>
      <c r="BG651" s="16" t="str">
        <f>VLOOKUP(C651,'Cta Contable'!A:D,4,FALSE)</f>
        <v>Consumo</v>
      </c>
      <c r="BH651" t="str">
        <f>VLOOKUP(Q651,Lista!A:B,2,TRUE)</f>
        <v>10.000.001 - 15.000.000</v>
      </c>
      <c r="BI651" s="16" t="str">
        <f t="shared" si="22"/>
        <v>Al día</v>
      </c>
      <c r="BJ651" t="str">
        <f t="shared" si="21"/>
        <v>-</v>
      </c>
    </row>
    <row r="652" spans="1:62" x14ac:dyDescent="0.25">
      <c r="A652" t="s">
        <v>56</v>
      </c>
      <c r="B652" t="s">
        <v>171</v>
      </c>
      <c r="C652" s="17">
        <v>141205</v>
      </c>
      <c r="D652">
        <v>4</v>
      </c>
      <c r="E652">
        <v>21444</v>
      </c>
      <c r="F652" s="23">
        <v>44271</v>
      </c>
      <c r="G652" s="23">
        <v>47558</v>
      </c>
      <c r="H652">
        <v>0</v>
      </c>
      <c r="I652">
        <v>1</v>
      </c>
      <c r="J652">
        <v>0</v>
      </c>
      <c r="K652">
        <v>30</v>
      </c>
      <c r="L652">
        <v>2</v>
      </c>
      <c r="M652" s="25">
        <v>19.529997999999999</v>
      </c>
      <c r="N652" s="25">
        <v>21.376580000000001</v>
      </c>
      <c r="O652" s="27">
        <v>60000000</v>
      </c>
      <c r="P652" s="27">
        <v>1183491</v>
      </c>
      <c r="Q652" s="27">
        <v>60000000</v>
      </c>
      <c r="R652" s="27">
        <v>455700</v>
      </c>
      <c r="S652">
        <v>0</v>
      </c>
      <c r="T652">
        <v>60000000</v>
      </c>
      <c r="V652" s="27">
        <v>0</v>
      </c>
      <c r="W652" s="27">
        <v>0</v>
      </c>
      <c r="X652" s="27">
        <v>0</v>
      </c>
      <c r="AA652" s="23">
        <v>44271</v>
      </c>
      <c r="AB652">
        <v>3</v>
      </c>
      <c r="AC652" t="s">
        <v>57</v>
      </c>
      <c r="AD652">
        <v>1</v>
      </c>
      <c r="AE652">
        <v>30</v>
      </c>
      <c r="AF652" s="27">
        <v>0</v>
      </c>
      <c r="AM652">
        <v>1</v>
      </c>
      <c r="AN652">
        <v>1</v>
      </c>
      <c r="AQ652" s="27">
        <v>210000</v>
      </c>
      <c r="AR652" t="s">
        <v>58</v>
      </c>
      <c r="AS652">
        <v>0</v>
      </c>
      <c r="AT652">
        <v>0</v>
      </c>
      <c r="AW652">
        <v>5</v>
      </c>
      <c r="BB652">
        <v>1</v>
      </c>
      <c r="BC652">
        <v>7</v>
      </c>
      <c r="BD652">
        <v>2</v>
      </c>
      <c r="BE652" s="3">
        <v>44286</v>
      </c>
      <c r="BF652" s="16" t="str">
        <f>VLOOKUP(C652,'Cta Contable'!A:E,5,FALSE)</f>
        <v>A</v>
      </c>
      <c r="BG652" s="16" t="str">
        <f>VLOOKUP(C652,'Cta Contable'!A:D,4,FALSE)</f>
        <v>Consumo</v>
      </c>
      <c r="BH652" t="str">
        <f>VLOOKUP(Q652,Lista!A:B,2,TRUE)</f>
        <v>20.000.001 - 63.000.000</v>
      </c>
      <c r="BI652" s="16" t="str">
        <f t="shared" si="22"/>
        <v>Al día</v>
      </c>
      <c r="BJ652" t="str">
        <f t="shared" si="21"/>
        <v>-</v>
      </c>
    </row>
    <row r="653" spans="1:62" x14ac:dyDescent="0.25">
      <c r="A653" t="s">
        <v>56</v>
      </c>
      <c r="B653" t="s">
        <v>171</v>
      </c>
      <c r="C653" s="17">
        <v>144205</v>
      </c>
      <c r="D653">
        <v>4</v>
      </c>
      <c r="E653">
        <v>20735</v>
      </c>
      <c r="F653" s="23">
        <v>44119</v>
      </c>
      <c r="G653" s="23">
        <v>44545</v>
      </c>
      <c r="H653">
        <v>0</v>
      </c>
      <c r="I653">
        <v>1</v>
      </c>
      <c r="J653">
        <v>3</v>
      </c>
      <c r="K653">
        <v>30</v>
      </c>
      <c r="L653">
        <v>2</v>
      </c>
      <c r="M653" s="25">
        <v>22.14</v>
      </c>
      <c r="N653" s="25">
        <v>24.530735</v>
      </c>
      <c r="O653" s="27">
        <v>11492213</v>
      </c>
      <c r="P653" s="27">
        <v>938955</v>
      </c>
      <c r="Q653" s="27">
        <v>9270959</v>
      </c>
      <c r="R653" s="27">
        <v>85436</v>
      </c>
      <c r="S653">
        <v>0</v>
      </c>
      <c r="T653">
        <v>0</v>
      </c>
      <c r="V653" s="27">
        <v>0</v>
      </c>
      <c r="W653" s="27">
        <v>0</v>
      </c>
      <c r="X653" s="27">
        <v>0</v>
      </c>
      <c r="AA653" s="23">
        <v>44271</v>
      </c>
      <c r="AB653">
        <v>1</v>
      </c>
      <c r="AC653" t="s">
        <v>57</v>
      </c>
      <c r="AD653">
        <v>1</v>
      </c>
      <c r="AE653">
        <v>30</v>
      </c>
      <c r="AF653" s="27">
        <v>0</v>
      </c>
      <c r="AM653">
        <v>1</v>
      </c>
      <c r="AN653">
        <v>1</v>
      </c>
      <c r="AQ653" s="27">
        <v>2657900</v>
      </c>
      <c r="AR653" t="s">
        <v>58</v>
      </c>
      <c r="AS653">
        <v>0</v>
      </c>
      <c r="AT653">
        <v>0</v>
      </c>
      <c r="AW653">
        <v>5</v>
      </c>
      <c r="BB653">
        <v>1</v>
      </c>
      <c r="BC653">
        <v>7</v>
      </c>
      <c r="BD653">
        <v>1</v>
      </c>
      <c r="BE653" s="3">
        <v>44286</v>
      </c>
      <c r="BF653" s="16" t="str">
        <f>VLOOKUP(C653,'Cta Contable'!A:E,5,FALSE)</f>
        <v>A</v>
      </c>
      <c r="BG653" s="16" t="str">
        <f>VLOOKUP(C653,'Cta Contable'!A:D,4,FALSE)</f>
        <v>Consumo</v>
      </c>
      <c r="BH653" t="str">
        <f>VLOOKUP(Q653,Lista!A:B,2,TRUE)</f>
        <v>5.000.001 - 10.000.000</v>
      </c>
      <c r="BI653" s="16" t="str">
        <f t="shared" si="22"/>
        <v>Al día</v>
      </c>
      <c r="BJ653" t="str">
        <f t="shared" si="21"/>
        <v>-</v>
      </c>
    </row>
    <row r="654" spans="1:62" x14ac:dyDescent="0.25">
      <c r="A654" t="s">
        <v>56</v>
      </c>
      <c r="B654" t="s">
        <v>171</v>
      </c>
      <c r="C654" s="17">
        <v>144205</v>
      </c>
      <c r="D654">
        <v>4</v>
      </c>
      <c r="E654">
        <v>19725</v>
      </c>
      <c r="F654" s="23">
        <v>43829</v>
      </c>
      <c r="G654" s="23">
        <v>44941</v>
      </c>
      <c r="H654">
        <v>0</v>
      </c>
      <c r="I654">
        <v>1</v>
      </c>
      <c r="J654">
        <v>14</v>
      </c>
      <c r="K654">
        <v>30</v>
      </c>
      <c r="L654">
        <v>2</v>
      </c>
      <c r="M654" s="25">
        <v>23.35</v>
      </c>
      <c r="N654" s="25">
        <v>26.018343000000002</v>
      </c>
      <c r="O654" s="27">
        <v>10000000</v>
      </c>
      <c r="P654" s="27">
        <v>388924</v>
      </c>
      <c r="Q654" s="27">
        <v>6877302</v>
      </c>
      <c r="R654" s="27">
        <v>80298</v>
      </c>
      <c r="S654">
        <v>0</v>
      </c>
      <c r="T654">
        <v>0</v>
      </c>
      <c r="V654" s="27">
        <v>0</v>
      </c>
      <c r="W654" s="27">
        <v>0</v>
      </c>
      <c r="X654" s="27">
        <v>0</v>
      </c>
      <c r="AA654" s="23">
        <v>44267</v>
      </c>
      <c r="AB654">
        <v>1</v>
      </c>
      <c r="AC654" t="s">
        <v>57</v>
      </c>
      <c r="AD654">
        <v>1</v>
      </c>
      <c r="AE654">
        <v>30</v>
      </c>
      <c r="AF654" s="27">
        <v>0</v>
      </c>
      <c r="AM654">
        <v>1</v>
      </c>
      <c r="AN654">
        <v>1</v>
      </c>
      <c r="AQ654" s="27">
        <v>1932000</v>
      </c>
      <c r="AR654" t="s">
        <v>58</v>
      </c>
      <c r="AS654">
        <v>0</v>
      </c>
      <c r="AT654">
        <v>0</v>
      </c>
      <c r="AW654">
        <v>5</v>
      </c>
      <c r="BB654">
        <v>1</v>
      </c>
      <c r="BC654">
        <v>7</v>
      </c>
      <c r="BD654">
        <v>2</v>
      </c>
      <c r="BE654" s="3">
        <v>44286</v>
      </c>
      <c r="BF654" s="16" t="str">
        <f>VLOOKUP(C654,'Cta Contable'!A:E,5,FALSE)</f>
        <v>A</v>
      </c>
      <c r="BG654" s="16" t="str">
        <f>VLOOKUP(C654,'Cta Contable'!A:D,4,FALSE)</f>
        <v>Consumo</v>
      </c>
      <c r="BH654" t="str">
        <f>VLOOKUP(Q654,Lista!A:B,2,TRUE)</f>
        <v>5.000.001 - 10.000.000</v>
      </c>
      <c r="BI654" s="16" t="str">
        <f t="shared" si="22"/>
        <v>Al día</v>
      </c>
      <c r="BJ654" t="str">
        <f t="shared" si="21"/>
        <v>-</v>
      </c>
    </row>
    <row r="655" spans="1:62" x14ac:dyDescent="0.25">
      <c r="A655" t="s">
        <v>56</v>
      </c>
      <c r="B655" t="s">
        <v>171</v>
      </c>
      <c r="C655" s="17">
        <v>144205</v>
      </c>
      <c r="D655">
        <v>4</v>
      </c>
      <c r="E655">
        <v>18818</v>
      </c>
      <c r="F655" s="23">
        <v>43629</v>
      </c>
      <c r="G655" s="23">
        <v>44545</v>
      </c>
      <c r="H655">
        <v>15</v>
      </c>
      <c r="I655">
        <v>1</v>
      </c>
      <c r="J655">
        <v>20</v>
      </c>
      <c r="K655">
        <v>30</v>
      </c>
      <c r="L655">
        <v>2</v>
      </c>
      <c r="M655" s="25">
        <v>11.39</v>
      </c>
      <c r="N655" s="25">
        <v>12.003826</v>
      </c>
      <c r="O655" s="27">
        <v>6170000</v>
      </c>
      <c r="P655" s="27">
        <v>237304</v>
      </c>
      <c r="Q655" s="27">
        <v>2109360</v>
      </c>
      <c r="R655" s="27">
        <v>19703</v>
      </c>
      <c r="S655">
        <v>0</v>
      </c>
      <c r="T655">
        <v>0</v>
      </c>
      <c r="V655" s="27">
        <v>0</v>
      </c>
      <c r="W655" s="27">
        <v>0</v>
      </c>
      <c r="X655" s="27">
        <v>0</v>
      </c>
      <c r="AA655" s="23">
        <v>44256</v>
      </c>
      <c r="AB655">
        <v>1</v>
      </c>
      <c r="AC655" t="s">
        <v>57</v>
      </c>
      <c r="AD655">
        <v>1</v>
      </c>
      <c r="AE655">
        <v>30</v>
      </c>
      <c r="AF655" s="27">
        <v>71553</v>
      </c>
      <c r="AM655">
        <v>1</v>
      </c>
      <c r="AN655">
        <v>1</v>
      </c>
      <c r="AQ655" s="27">
        <v>6179065</v>
      </c>
      <c r="AR655" t="s">
        <v>58</v>
      </c>
      <c r="AS655">
        <v>0</v>
      </c>
      <c r="AT655">
        <v>0</v>
      </c>
      <c r="AW655">
        <v>5</v>
      </c>
      <c r="BB655">
        <v>1</v>
      </c>
      <c r="BC655">
        <v>7</v>
      </c>
      <c r="BD655">
        <v>2</v>
      </c>
      <c r="BE655" s="3">
        <v>44286</v>
      </c>
      <c r="BF655" s="16" t="str">
        <f>VLOOKUP(C655,'Cta Contable'!A:E,5,FALSE)</f>
        <v>A</v>
      </c>
      <c r="BG655" s="16" t="str">
        <f>VLOOKUP(C655,'Cta Contable'!A:D,4,FALSE)</f>
        <v>Consumo</v>
      </c>
      <c r="BH655" t="str">
        <f>VLOOKUP(Q655,Lista!A:B,2,TRUE)</f>
        <v>1- 2.500.000</v>
      </c>
      <c r="BI655" s="16" t="str">
        <f t="shared" si="22"/>
        <v>Al día</v>
      </c>
      <c r="BJ655" t="str">
        <f t="shared" si="21"/>
        <v>-</v>
      </c>
    </row>
    <row r="656" spans="1:62" x14ac:dyDescent="0.25">
      <c r="A656" t="s">
        <v>56</v>
      </c>
      <c r="B656" t="s">
        <v>171</v>
      </c>
      <c r="C656" s="17">
        <v>144205</v>
      </c>
      <c r="D656">
        <v>3</v>
      </c>
      <c r="E656">
        <v>20159</v>
      </c>
      <c r="F656" s="23">
        <v>43980</v>
      </c>
      <c r="G656" s="23">
        <v>45198</v>
      </c>
      <c r="H656">
        <v>0</v>
      </c>
      <c r="I656">
        <v>1</v>
      </c>
      <c r="J656">
        <v>10</v>
      </c>
      <c r="K656">
        <v>30</v>
      </c>
      <c r="L656">
        <v>2</v>
      </c>
      <c r="M656" s="25">
        <v>19.320074000000002</v>
      </c>
      <c r="N656" s="25">
        <v>21.126100000000001</v>
      </c>
      <c r="O656" s="27">
        <v>5000000</v>
      </c>
      <c r="P656" s="27">
        <v>170511</v>
      </c>
      <c r="Q656" s="27">
        <v>4020528</v>
      </c>
      <c r="R656" s="27">
        <v>8632</v>
      </c>
      <c r="S656">
        <v>0</v>
      </c>
      <c r="T656">
        <v>0</v>
      </c>
      <c r="V656" s="27">
        <v>0</v>
      </c>
      <c r="W656" s="27">
        <v>0</v>
      </c>
      <c r="X656" s="27">
        <v>0</v>
      </c>
      <c r="AA656" s="23">
        <v>44281</v>
      </c>
      <c r="AB656">
        <v>1</v>
      </c>
      <c r="AC656" t="s">
        <v>57</v>
      </c>
      <c r="AD656">
        <v>1</v>
      </c>
      <c r="AE656">
        <v>30</v>
      </c>
      <c r="AF656" s="27">
        <v>0</v>
      </c>
      <c r="AM656">
        <v>1</v>
      </c>
      <c r="AN656">
        <v>1</v>
      </c>
      <c r="AO656" s="40">
        <v>43980</v>
      </c>
      <c r="AP656" s="40" t="s">
        <v>59</v>
      </c>
      <c r="AQ656" s="27">
        <v>2175200</v>
      </c>
      <c r="AR656" t="s">
        <v>58</v>
      </c>
      <c r="AS656">
        <v>1</v>
      </c>
      <c r="AT656">
        <v>0</v>
      </c>
      <c r="AW656">
        <v>5</v>
      </c>
      <c r="BB656">
        <v>1</v>
      </c>
      <c r="BC656">
        <v>7</v>
      </c>
      <c r="BD656">
        <v>2</v>
      </c>
      <c r="BE656" s="3">
        <v>44286</v>
      </c>
      <c r="BF656" s="16" t="str">
        <f>VLOOKUP(C656,'Cta Contable'!A:E,5,FALSE)</f>
        <v>A</v>
      </c>
      <c r="BG656" s="16" t="str">
        <f>VLOOKUP(C656,'Cta Contable'!A:D,4,FALSE)</f>
        <v>Consumo</v>
      </c>
      <c r="BH656" t="str">
        <f>VLOOKUP(Q656,Lista!A:B,2,TRUE)</f>
        <v>2.500.001 - 5.000.000</v>
      </c>
      <c r="BI656" s="16" t="str">
        <f t="shared" si="22"/>
        <v>Al día</v>
      </c>
      <c r="BJ656" t="str">
        <f t="shared" si="21"/>
        <v>-</v>
      </c>
    </row>
    <row r="657" spans="1:62" x14ac:dyDescent="0.25">
      <c r="A657" t="s">
        <v>56</v>
      </c>
      <c r="B657" t="s">
        <v>171</v>
      </c>
      <c r="C657" s="17">
        <v>144205</v>
      </c>
      <c r="D657">
        <v>4</v>
      </c>
      <c r="E657">
        <v>20379</v>
      </c>
      <c r="F657" s="23">
        <v>44040</v>
      </c>
      <c r="G657" s="23">
        <v>44666</v>
      </c>
      <c r="H657">
        <v>0</v>
      </c>
      <c r="I657">
        <v>1</v>
      </c>
      <c r="J657">
        <v>7</v>
      </c>
      <c r="K657">
        <v>30</v>
      </c>
      <c r="L657">
        <v>2</v>
      </c>
      <c r="M657" s="25">
        <v>21.02</v>
      </c>
      <c r="N657" s="25">
        <v>23.168139</v>
      </c>
      <c r="O657" s="27">
        <v>2500000</v>
      </c>
      <c r="P657" s="27">
        <v>149252</v>
      </c>
      <c r="Q657" s="27">
        <v>1721832</v>
      </c>
      <c r="R657" s="27">
        <v>13413</v>
      </c>
      <c r="S657">
        <v>0</v>
      </c>
      <c r="T657">
        <v>0</v>
      </c>
      <c r="V657" s="27">
        <v>0</v>
      </c>
      <c r="W657" s="27">
        <v>0</v>
      </c>
      <c r="X657" s="27">
        <v>0</v>
      </c>
      <c r="AA657" s="23">
        <v>44281</v>
      </c>
      <c r="AB657">
        <v>1</v>
      </c>
      <c r="AC657" t="s">
        <v>57</v>
      </c>
      <c r="AD657">
        <v>1</v>
      </c>
      <c r="AE657">
        <v>30</v>
      </c>
      <c r="AF657" s="27">
        <v>0</v>
      </c>
      <c r="AM657">
        <v>1</v>
      </c>
      <c r="AN657">
        <v>1</v>
      </c>
      <c r="AQ657" s="27">
        <v>1092000</v>
      </c>
      <c r="AR657" t="s">
        <v>58</v>
      </c>
      <c r="AS657">
        <v>0</v>
      </c>
      <c r="AT657">
        <v>0</v>
      </c>
      <c r="AW657">
        <v>5</v>
      </c>
      <c r="BB657">
        <v>1</v>
      </c>
      <c r="BC657">
        <v>7</v>
      </c>
      <c r="BD657">
        <v>2</v>
      </c>
      <c r="BE657" s="3">
        <v>44286</v>
      </c>
      <c r="BF657" s="16" t="str">
        <f>VLOOKUP(C657,'Cta Contable'!A:E,5,FALSE)</f>
        <v>A</v>
      </c>
      <c r="BG657" s="16" t="str">
        <f>VLOOKUP(C657,'Cta Contable'!A:D,4,FALSE)</f>
        <v>Consumo</v>
      </c>
      <c r="BH657" t="str">
        <f>VLOOKUP(Q657,Lista!A:B,2,TRUE)</f>
        <v>1- 2.500.000</v>
      </c>
      <c r="BI657" s="16" t="str">
        <f t="shared" si="22"/>
        <v>Al día</v>
      </c>
      <c r="BJ657" t="str">
        <f t="shared" si="21"/>
        <v>-</v>
      </c>
    </row>
    <row r="658" spans="1:62" x14ac:dyDescent="0.25">
      <c r="A658" t="s">
        <v>56</v>
      </c>
      <c r="B658" t="s">
        <v>171</v>
      </c>
      <c r="C658" s="17">
        <v>144205</v>
      </c>
      <c r="D658">
        <v>3</v>
      </c>
      <c r="E658">
        <v>20079</v>
      </c>
      <c r="F658" s="23">
        <v>43910</v>
      </c>
      <c r="G658" s="23">
        <v>45143</v>
      </c>
      <c r="H658">
        <v>0</v>
      </c>
      <c r="I658">
        <v>1</v>
      </c>
      <c r="J658">
        <v>11</v>
      </c>
      <c r="K658">
        <v>30</v>
      </c>
      <c r="L658">
        <v>2</v>
      </c>
      <c r="M658" s="25">
        <v>17.32</v>
      </c>
      <c r="N658" s="25">
        <v>18.763266999999999</v>
      </c>
      <c r="O658" s="27">
        <v>16000000</v>
      </c>
      <c r="P658" s="27">
        <v>529318</v>
      </c>
      <c r="Q658" s="27">
        <v>12438846</v>
      </c>
      <c r="R658" s="27">
        <v>173536</v>
      </c>
      <c r="S658">
        <v>0</v>
      </c>
      <c r="T658">
        <v>0</v>
      </c>
      <c r="V658" s="27">
        <v>0</v>
      </c>
      <c r="W658" s="27">
        <v>0</v>
      </c>
      <c r="X658" s="27">
        <v>0</v>
      </c>
      <c r="AA658" s="23">
        <v>44256</v>
      </c>
      <c r="AB658">
        <v>1</v>
      </c>
      <c r="AC658" t="s">
        <v>57</v>
      </c>
      <c r="AD658">
        <v>1</v>
      </c>
      <c r="AE658">
        <v>30</v>
      </c>
      <c r="AF658" s="27">
        <v>0</v>
      </c>
      <c r="AM658">
        <v>1</v>
      </c>
      <c r="AN658">
        <v>1</v>
      </c>
      <c r="AO658" s="40">
        <v>43910</v>
      </c>
      <c r="AP658" s="40" t="s">
        <v>59</v>
      </c>
      <c r="AQ658" s="27">
        <v>2384900</v>
      </c>
      <c r="AR658" t="s">
        <v>58</v>
      </c>
      <c r="AS658">
        <v>1</v>
      </c>
      <c r="AT658">
        <v>0</v>
      </c>
      <c r="AW658">
        <v>5</v>
      </c>
      <c r="BB658">
        <v>1</v>
      </c>
      <c r="BC658">
        <v>7</v>
      </c>
      <c r="BD658">
        <v>2</v>
      </c>
      <c r="BE658" s="3">
        <v>44286</v>
      </c>
      <c r="BF658" s="16" t="str">
        <f>VLOOKUP(C658,'Cta Contable'!A:E,5,FALSE)</f>
        <v>A</v>
      </c>
      <c r="BG658" s="16" t="str">
        <f>VLOOKUP(C658,'Cta Contable'!A:D,4,FALSE)</f>
        <v>Consumo</v>
      </c>
      <c r="BH658" t="str">
        <f>VLOOKUP(Q658,Lista!A:B,2,TRUE)</f>
        <v>10.000.001 - 15.000.000</v>
      </c>
      <c r="BI658" s="16" t="str">
        <f t="shared" si="22"/>
        <v>Al día</v>
      </c>
      <c r="BJ658" t="str">
        <f t="shared" si="21"/>
        <v>-</v>
      </c>
    </row>
    <row r="659" spans="1:62" x14ac:dyDescent="0.25">
      <c r="A659" t="s">
        <v>56</v>
      </c>
      <c r="B659" t="s">
        <v>171</v>
      </c>
      <c r="C659" s="17">
        <v>144205</v>
      </c>
      <c r="D659">
        <v>4</v>
      </c>
      <c r="E659">
        <v>550003112</v>
      </c>
      <c r="F659" s="23">
        <v>44056</v>
      </c>
      <c r="G659" s="23">
        <v>44790</v>
      </c>
      <c r="H659">
        <v>0</v>
      </c>
      <c r="I659">
        <v>1</v>
      </c>
      <c r="J659">
        <v>7</v>
      </c>
      <c r="K659">
        <v>30</v>
      </c>
      <c r="L659">
        <v>2</v>
      </c>
      <c r="M659" s="25">
        <v>23.432207999999999</v>
      </c>
      <c r="N659" s="25">
        <v>26.12</v>
      </c>
      <c r="O659" s="27">
        <v>5000000</v>
      </c>
      <c r="P659" s="27">
        <v>264405</v>
      </c>
      <c r="Q659" s="27">
        <v>3724064</v>
      </c>
      <c r="R659" s="27">
        <v>33936</v>
      </c>
      <c r="S659">
        <v>0</v>
      </c>
      <c r="T659">
        <v>0</v>
      </c>
      <c r="V659" s="27">
        <v>0</v>
      </c>
      <c r="W659" s="27">
        <v>0</v>
      </c>
      <c r="X659" s="27">
        <v>0</v>
      </c>
      <c r="AA659" s="23">
        <v>44271</v>
      </c>
      <c r="AB659">
        <v>1</v>
      </c>
      <c r="AC659" t="s">
        <v>57</v>
      </c>
      <c r="AD659">
        <v>1</v>
      </c>
      <c r="AE659">
        <v>30</v>
      </c>
      <c r="AF659" s="27">
        <v>0</v>
      </c>
      <c r="AM659">
        <v>1</v>
      </c>
      <c r="AN659">
        <v>1</v>
      </c>
      <c r="AQ659" s="27">
        <v>1876858</v>
      </c>
      <c r="AR659" t="s">
        <v>58</v>
      </c>
      <c r="AS659">
        <v>0</v>
      </c>
      <c r="AT659">
        <v>0</v>
      </c>
      <c r="AW659">
        <v>5</v>
      </c>
      <c r="BB659">
        <v>2</v>
      </c>
      <c r="BC659">
        <v>7</v>
      </c>
      <c r="BD659">
        <v>2</v>
      </c>
      <c r="BE659" s="3">
        <v>44286</v>
      </c>
      <c r="BF659" s="16" t="str">
        <f>VLOOKUP(C659,'Cta Contable'!A:E,5,FALSE)</f>
        <v>A</v>
      </c>
      <c r="BG659" s="16" t="str">
        <f>VLOOKUP(C659,'Cta Contable'!A:D,4,FALSE)</f>
        <v>Consumo</v>
      </c>
      <c r="BH659" t="str">
        <f>VLOOKUP(Q659,Lista!A:B,2,TRUE)</f>
        <v>2.500.001 - 5.000.000</v>
      </c>
      <c r="BI659" s="16" t="str">
        <f t="shared" si="22"/>
        <v>Al día</v>
      </c>
      <c r="BJ659" t="str">
        <f t="shared" si="21"/>
        <v>-</v>
      </c>
    </row>
    <row r="660" spans="1:62" x14ac:dyDescent="0.25">
      <c r="A660" t="s">
        <v>56</v>
      </c>
      <c r="B660" t="s">
        <v>171</v>
      </c>
      <c r="C660" s="17">
        <v>144205</v>
      </c>
      <c r="D660">
        <v>4</v>
      </c>
      <c r="E660">
        <v>20622</v>
      </c>
      <c r="F660" s="23">
        <v>44098</v>
      </c>
      <c r="G660" s="23">
        <v>45199</v>
      </c>
      <c r="H660">
        <v>0</v>
      </c>
      <c r="I660">
        <v>1</v>
      </c>
      <c r="J660">
        <v>6</v>
      </c>
      <c r="K660">
        <v>30</v>
      </c>
      <c r="L660">
        <v>2</v>
      </c>
      <c r="M660" s="25">
        <v>23.42</v>
      </c>
      <c r="N660" s="25">
        <v>26.104899</v>
      </c>
      <c r="O660" s="27">
        <v>7000000</v>
      </c>
      <c r="P660" s="27">
        <v>272503</v>
      </c>
      <c r="Q660" s="27">
        <v>6120747</v>
      </c>
      <c r="R660" s="27">
        <v>15928</v>
      </c>
      <c r="S660">
        <v>0</v>
      </c>
      <c r="T660">
        <v>0</v>
      </c>
      <c r="V660" s="27">
        <v>0</v>
      </c>
      <c r="W660" s="27">
        <v>0</v>
      </c>
      <c r="X660" s="27">
        <v>0</v>
      </c>
      <c r="AA660" s="23">
        <v>44281</v>
      </c>
      <c r="AB660">
        <v>1</v>
      </c>
      <c r="AC660" t="s">
        <v>57</v>
      </c>
      <c r="AD660">
        <v>1</v>
      </c>
      <c r="AE660">
        <v>30</v>
      </c>
      <c r="AF660" s="27">
        <v>0</v>
      </c>
      <c r="AM660">
        <v>1</v>
      </c>
      <c r="AN660">
        <v>1</v>
      </c>
      <c r="AQ660" s="27">
        <v>560000</v>
      </c>
      <c r="AR660" t="s">
        <v>58</v>
      </c>
      <c r="AS660">
        <v>0</v>
      </c>
      <c r="AT660">
        <v>0</v>
      </c>
      <c r="AW660">
        <v>5</v>
      </c>
      <c r="BB660">
        <v>1</v>
      </c>
      <c r="BC660">
        <v>7</v>
      </c>
      <c r="BD660">
        <v>2</v>
      </c>
      <c r="BE660" s="3">
        <v>44286</v>
      </c>
      <c r="BF660" s="16" t="str">
        <f>VLOOKUP(C660,'Cta Contable'!A:E,5,FALSE)</f>
        <v>A</v>
      </c>
      <c r="BG660" s="16" t="str">
        <f>VLOOKUP(C660,'Cta Contable'!A:D,4,FALSE)</f>
        <v>Consumo</v>
      </c>
      <c r="BH660" t="str">
        <f>VLOOKUP(Q660,Lista!A:B,2,TRUE)</f>
        <v>5.000.001 - 10.000.000</v>
      </c>
      <c r="BI660" s="16" t="str">
        <f t="shared" si="22"/>
        <v>Al día</v>
      </c>
      <c r="BJ660" t="str">
        <f t="shared" si="21"/>
        <v>-</v>
      </c>
    </row>
    <row r="661" spans="1:62" x14ac:dyDescent="0.25">
      <c r="A661" t="s">
        <v>56</v>
      </c>
      <c r="B661" t="s">
        <v>171</v>
      </c>
      <c r="C661" s="17">
        <v>144205</v>
      </c>
      <c r="D661">
        <v>4</v>
      </c>
      <c r="E661">
        <v>18530</v>
      </c>
      <c r="F661" s="23">
        <v>43572</v>
      </c>
      <c r="G661" s="23">
        <v>44819</v>
      </c>
      <c r="H661">
        <v>0</v>
      </c>
      <c r="I661">
        <v>1</v>
      </c>
      <c r="J661">
        <v>22</v>
      </c>
      <c r="K661">
        <v>30</v>
      </c>
      <c r="L661">
        <v>2</v>
      </c>
      <c r="M661" s="25">
        <v>21.08</v>
      </c>
      <c r="N661" s="25">
        <v>23.240787000000001</v>
      </c>
      <c r="O661" s="27">
        <v>19900000</v>
      </c>
      <c r="P661" s="27">
        <v>696775</v>
      </c>
      <c r="Q661" s="27">
        <v>6590202</v>
      </c>
      <c r="R661" s="27">
        <v>86814</v>
      </c>
      <c r="S661">
        <v>0</v>
      </c>
      <c r="T661">
        <v>0</v>
      </c>
      <c r="V661" s="27">
        <v>0</v>
      </c>
      <c r="W661" s="27">
        <v>0</v>
      </c>
      <c r="X661" s="27">
        <v>0</v>
      </c>
      <c r="AA661" s="23">
        <v>44271</v>
      </c>
      <c r="AB661">
        <v>1</v>
      </c>
      <c r="AC661" t="s">
        <v>57</v>
      </c>
      <c r="AD661">
        <v>1</v>
      </c>
      <c r="AE661">
        <v>30</v>
      </c>
      <c r="AF661" s="27">
        <v>0</v>
      </c>
      <c r="AM661">
        <v>1</v>
      </c>
      <c r="AN661">
        <v>1</v>
      </c>
      <c r="AQ661" s="27">
        <v>1267350</v>
      </c>
      <c r="AR661" t="s">
        <v>58</v>
      </c>
      <c r="AS661">
        <v>0</v>
      </c>
      <c r="AT661">
        <v>0</v>
      </c>
      <c r="AW661">
        <v>5</v>
      </c>
      <c r="BB661">
        <v>1</v>
      </c>
      <c r="BC661">
        <v>7</v>
      </c>
      <c r="BD661">
        <v>2</v>
      </c>
      <c r="BE661" s="3">
        <v>44286</v>
      </c>
      <c r="BF661" s="16" t="str">
        <f>VLOOKUP(C661,'Cta Contable'!A:E,5,FALSE)</f>
        <v>A</v>
      </c>
      <c r="BG661" s="16" t="str">
        <f>VLOOKUP(C661,'Cta Contable'!A:D,4,FALSE)</f>
        <v>Consumo</v>
      </c>
      <c r="BH661" t="str">
        <f>VLOOKUP(Q661,Lista!A:B,2,TRUE)</f>
        <v>5.000.001 - 10.000.000</v>
      </c>
      <c r="BI661" s="16" t="str">
        <f t="shared" si="22"/>
        <v>Al día</v>
      </c>
      <c r="BJ661" t="str">
        <f t="shared" si="21"/>
        <v>-</v>
      </c>
    </row>
    <row r="662" spans="1:62" x14ac:dyDescent="0.25">
      <c r="A662" t="s">
        <v>56</v>
      </c>
      <c r="B662" t="s">
        <v>171</v>
      </c>
      <c r="C662" s="17">
        <v>144210</v>
      </c>
      <c r="D662">
        <v>4</v>
      </c>
      <c r="E662">
        <v>19654</v>
      </c>
      <c r="F662" s="23">
        <v>44013</v>
      </c>
      <c r="G662" s="23">
        <v>44717</v>
      </c>
      <c r="H662">
        <v>55</v>
      </c>
      <c r="I662">
        <v>1</v>
      </c>
      <c r="J662">
        <v>6</v>
      </c>
      <c r="K662">
        <v>30</v>
      </c>
      <c r="L662">
        <v>2</v>
      </c>
      <c r="M662" s="25">
        <v>20.95</v>
      </c>
      <c r="N662" s="25">
        <v>23.083431999999998</v>
      </c>
      <c r="O662" s="27">
        <v>4067007</v>
      </c>
      <c r="P662" s="27">
        <v>216216</v>
      </c>
      <c r="Q662" s="27">
        <v>3048554</v>
      </c>
      <c r="R662" s="27">
        <v>97297</v>
      </c>
      <c r="S662">
        <v>0</v>
      </c>
      <c r="T662">
        <v>0</v>
      </c>
      <c r="V662" s="27">
        <v>30486</v>
      </c>
      <c r="W662" s="27">
        <v>0</v>
      </c>
      <c r="X662" s="27">
        <v>0</v>
      </c>
      <c r="AA662" s="23">
        <v>44251</v>
      </c>
      <c r="AB662">
        <v>1</v>
      </c>
      <c r="AC662" t="s">
        <v>57</v>
      </c>
      <c r="AD662">
        <v>1</v>
      </c>
      <c r="AE662">
        <v>30</v>
      </c>
      <c r="AF662" s="27">
        <v>216774</v>
      </c>
      <c r="AM662">
        <v>1</v>
      </c>
      <c r="AN662">
        <v>1</v>
      </c>
      <c r="AQ662" s="27">
        <v>1330500</v>
      </c>
      <c r="AR662" t="s">
        <v>58</v>
      </c>
      <c r="AS662">
        <v>0</v>
      </c>
      <c r="AT662">
        <v>2</v>
      </c>
      <c r="AW662">
        <v>1</v>
      </c>
      <c r="AX662">
        <v>2</v>
      </c>
      <c r="AY662">
        <v>44013</v>
      </c>
      <c r="AZ662" t="s">
        <v>59</v>
      </c>
      <c r="BB662">
        <v>1</v>
      </c>
      <c r="BC662">
        <v>7</v>
      </c>
      <c r="BD662">
        <v>2</v>
      </c>
      <c r="BE662" s="3">
        <v>44286</v>
      </c>
      <c r="BF662" s="16" t="str">
        <f>VLOOKUP(C662,'Cta Contable'!A:E,5,FALSE)</f>
        <v>B</v>
      </c>
      <c r="BG662" s="16" t="str">
        <f>VLOOKUP(C662,'Cta Contable'!A:D,4,FALSE)</f>
        <v>Consumo</v>
      </c>
      <c r="BH662" t="str">
        <f>VLOOKUP(Q662,Lista!A:B,2,TRUE)</f>
        <v>2.500.001 - 5.000.000</v>
      </c>
      <c r="BI662" s="16" t="str">
        <f t="shared" si="22"/>
        <v>Mora</v>
      </c>
      <c r="BJ662" t="str">
        <f t="shared" si="21"/>
        <v>-</v>
      </c>
    </row>
    <row r="663" spans="1:62" x14ac:dyDescent="0.25">
      <c r="A663" t="s">
        <v>56</v>
      </c>
      <c r="B663" t="s">
        <v>171</v>
      </c>
      <c r="C663" s="17">
        <v>144210</v>
      </c>
      <c r="D663">
        <v>4</v>
      </c>
      <c r="E663">
        <v>19041</v>
      </c>
      <c r="F663" s="23">
        <v>44013</v>
      </c>
      <c r="G663" s="23">
        <v>45383</v>
      </c>
      <c r="H663">
        <v>0</v>
      </c>
      <c r="I663">
        <v>1</v>
      </c>
      <c r="J663">
        <v>6</v>
      </c>
      <c r="K663">
        <v>30</v>
      </c>
      <c r="L663">
        <v>2</v>
      </c>
      <c r="M663" s="25">
        <v>21.02</v>
      </c>
      <c r="N663" s="25">
        <v>23.168139</v>
      </c>
      <c r="O663" s="27">
        <v>26645525</v>
      </c>
      <c r="P663" s="27">
        <v>860753</v>
      </c>
      <c r="Q663" s="27">
        <v>24175476</v>
      </c>
      <c r="R663" s="27">
        <v>1248670</v>
      </c>
      <c r="S663">
        <v>0</v>
      </c>
      <c r="T663">
        <v>0</v>
      </c>
      <c r="V663" s="27">
        <v>241755</v>
      </c>
      <c r="W663" s="27">
        <v>0</v>
      </c>
      <c r="X663" s="27">
        <v>0</v>
      </c>
      <c r="AA663" s="23">
        <v>44198</v>
      </c>
      <c r="AB663">
        <v>1</v>
      </c>
      <c r="AC663" t="s">
        <v>57</v>
      </c>
      <c r="AD663">
        <v>1</v>
      </c>
      <c r="AE663">
        <v>30</v>
      </c>
      <c r="AF663" s="27">
        <v>0</v>
      </c>
      <c r="AM663">
        <v>1</v>
      </c>
      <c r="AN663">
        <v>1</v>
      </c>
      <c r="AQ663" s="27">
        <v>1293600</v>
      </c>
      <c r="AR663" t="s">
        <v>58</v>
      </c>
      <c r="AS663">
        <v>0</v>
      </c>
      <c r="AT663">
        <v>0</v>
      </c>
      <c r="AW663">
        <v>1</v>
      </c>
      <c r="AX663">
        <v>2</v>
      </c>
      <c r="AY663">
        <v>44013</v>
      </c>
      <c r="AZ663" t="s">
        <v>59</v>
      </c>
      <c r="BB663">
        <v>1</v>
      </c>
      <c r="BC663">
        <v>7</v>
      </c>
      <c r="BD663">
        <v>2</v>
      </c>
      <c r="BE663" s="3">
        <v>44286</v>
      </c>
      <c r="BF663" s="16" t="str">
        <f>VLOOKUP(C663,'Cta Contable'!A:E,5,FALSE)</f>
        <v>B</v>
      </c>
      <c r="BG663" s="16" t="str">
        <f>VLOOKUP(C663,'Cta Contable'!A:D,4,FALSE)</f>
        <v>Consumo</v>
      </c>
      <c r="BH663" t="str">
        <f>VLOOKUP(Q663,Lista!A:B,2,TRUE)</f>
        <v>20.000.001 - 63.000.000</v>
      </c>
      <c r="BI663" s="16" t="str">
        <f t="shared" si="22"/>
        <v>Mora</v>
      </c>
      <c r="BJ663" t="str">
        <f t="shared" si="21"/>
        <v>-</v>
      </c>
    </row>
    <row r="664" spans="1:62" x14ac:dyDescent="0.25">
      <c r="A664" t="s">
        <v>56</v>
      </c>
      <c r="B664" t="s">
        <v>171</v>
      </c>
      <c r="C664" s="17">
        <v>144210</v>
      </c>
      <c r="D664">
        <v>4</v>
      </c>
      <c r="E664">
        <v>21073</v>
      </c>
      <c r="F664" s="23">
        <v>44181</v>
      </c>
      <c r="G664" s="23">
        <v>44571</v>
      </c>
      <c r="H664">
        <v>50</v>
      </c>
      <c r="I664">
        <v>1</v>
      </c>
      <c r="J664">
        <v>0</v>
      </c>
      <c r="K664">
        <v>30</v>
      </c>
      <c r="L664">
        <v>2</v>
      </c>
      <c r="M664" s="25">
        <v>11.42</v>
      </c>
      <c r="N664" s="25">
        <v>12.037115999999999</v>
      </c>
      <c r="O664" s="27">
        <v>500000</v>
      </c>
      <c r="P664" s="27">
        <v>44289</v>
      </c>
      <c r="Q664" s="27">
        <v>500000</v>
      </c>
      <c r="R664" s="27">
        <v>13558</v>
      </c>
      <c r="S664">
        <v>0</v>
      </c>
      <c r="T664">
        <v>0</v>
      </c>
      <c r="V664" s="27">
        <v>5000</v>
      </c>
      <c r="W664" s="27">
        <v>0</v>
      </c>
      <c r="X664" s="27">
        <v>0</v>
      </c>
      <c r="AA664" s="23">
        <v>44206</v>
      </c>
      <c r="AB664">
        <v>1</v>
      </c>
      <c r="AC664" t="s">
        <v>57</v>
      </c>
      <c r="AD664">
        <v>1</v>
      </c>
      <c r="AE664">
        <v>30</v>
      </c>
      <c r="AF664" s="27">
        <v>79436</v>
      </c>
      <c r="AM664">
        <v>1</v>
      </c>
      <c r="AN664">
        <v>1</v>
      </c>
      <c r="AQ664" s="27">
        <v>805000</v>
      </c>
      <c r="AR664" t="s">
        <v>58</v>
      </c>
      <c r="AS664">
        <v>0</v>
      </c>
      <c r="AT664">
        <v>0</v>
      </c>
      <c r="AW664">
        <v>5</v>
      </c>
      <c r="BB664">
        <v>1</v>
      </c>
      <c r="BC664">
        <v>7</v>
      </c>
      <c r="BD664">
        <v>2</v>
      </c>
      <c r="BE664" s="3">
        <v>44286</v>
      </c>
      <c r="BF664" s="16" t="str">
        <f>VLOOKUP(C664,'Cta Contable'!A:E,5,FALSE)</f>
        <v>B</v>
      </c>
      <c r="BG664" s="16" t="str">
        <f>VLOOKUP(C664,'Cta Contable'!A:D,4,FALSE)</f>
        <v>Consumo</v>
      </c>
      <c r="BH664" t="str">
        <f>VLOOKUP(Q664,Lista!A:B,2,TRUE)</f>
        <v>1- 2.500.000</v>
      </c>
      <c r="BI664" s="16" t="str">
        <f t="shared" si="22"/>
        <v>Mora</v>
      </c>
      <c r="BJ664" t="str">
        <f t="shared" si="21"/>
        <v>-</v>
      </c>
    </row>
    <row r="665" spans="1:62" x14ac:dyDescent="0.25">
      <c r="A665" t="s">
        <v>56</v>
      </c>
      <c r="B665" t="s">
        <v>171</v>
      </c>
      <c r="C665" s="17">
        <v>144210</v>
      </c>
      <c r="D665">
        <v>4</v>
      </c>
      <c r="E665">
        <v>12633</v>
      </c>
      <c r="F665" s="23">
        <v>42234</v>
      </c>
      <c r="G665" s="23">
        <v>44365</v>
      </c>
      <c r="H665">
        <v>42</v>
      </c>
      <c r="I665">
        <v>1</v>
      </c>
      <c r="J665">
        <v>65</v>
      </c>
      <c r="K665">
        <v>30</v>
      </c>
      <c r="L665">
        <v>2</v>
      </c>
      <c r="M665" s="25">
        <v>20.400001</v>
      </c>
      <c r="N665" s="25">
        <v>22.419736</v>
      </c>
      <c r="O665" s="27">
        <v>15000000</v>
      </c>
      <c r="P665" s="27">
        <v>368114</v>
      </c>
      <c r="Q665" s="27">
        <v>1489222</v>
      </c>
      <c r="R665" s="27">
        <v>35700</v>
      </c>
      <c r="S665">
        <v>0</v>
      </c>
      <c r="T665">
        <v>0</v>
      </c>
      <c r="V665" s="27">
        <v>14892</v>
      </c>
      <c r="W665" s="27">
        <v>0</v>
      </c>
      <c r="X665" s="27">
        <v>0</v>
      </c>
      <c r="AA665" s="23">
        <v>44286</v>
      </c>
      <c r="AB665">
        <v>1</v>
      </c>
      <c r="AC665" t="s">
        <v>57</v>
      </c>
      <c r="AD665">
        <v>1</v>
      </c>
      <c r="AE665">
        <v>30</v>
      </c>
      <c r="AF665" s="27">
        <v>421390</v>
      </c>
      <c r="AM665">
        <v>1</v>
      </c>
      <c r="AN665">
        <v>1</v>
      </c>
      <c r="AQ665" s="27">
        <v>194500</v>
      </c>
      <c r="AR665" t="s">
        <v>58</v>
      </c>
      <c r="AS665">
        <v>0</v>
      </c>
      <c r="AT665">
        <v>0</v>
      </c>
      <c r="AW665">
        <v>5</v>
      </c>
      <c r="BB665">
        <v>1</v>
      </c>
      <c r="BC665">
        <v>7</v>
      </c>
      <c r="BD665">
        <v>2</v>
      </c>
      <c r="BE665" s="3">
        <v>44286</v>
      </c>
      <c r="BF665" s="16" t="str">
        <f>VLOOKUP(C665,'Cta Contable'!A:E,5,FALSE)</f>
        <v>B</v>
      </c>
      <c r="BG665" s="16" t="str">
        <f>VLOOKUP(C665,'Cta Contable'!A:D,4,FALSE)</f>
        <v>Consumo</v>
      </c>
      <c r="BH665" t="str">
        <f>VLOOKUP(Q665,Lista!A:B,2,TRUE)</f>
        <v>1- 2.500.000</v>
      </c>
      <c r="BI665" s="16" t="str">
        <f t="shared" si="22"/>
        <v>Mora</v>
      </c>
      <c r="BJ665" t="str">
        <f t="shared" si="21"/>
        <v>-</v>
      </c>
    </row>
    <row r="666" spans="1:62" x14ac:dyDescent="0.25">
      <c r="A666" t="s">
        <v>56</v>
      </c>
      <c r="B666" t="s">
        <v>171</v>
      </c>
      <c r="C666" s="17">
        <v>144210</v>
      </c>
      <c r="D666">
        <v>4</v>
      </c>
      <c r="E666">
        <v>550003080</v>
      </c>
      <c r="F666" s="23">
        <v>44013</v>
      </c>
      <c r="G666" s="23">
        <v>44578</v>
      </c>
      <c r="H666">
        <v>43</v>
      </c>
      <c r="I666">
        <v>1</v>
      </c>
      <c r="J666">
        <v>6</v>
      </c>
      <c r="K666">
        <v>30</v>
      </c>
      <c r="L666">
        <v>2</v>
      </c>
      <c r="M666" s="25">
        <v>23.432207999999999</v>
      </c>
      <c r="N666" s="25">
        <v>26.12</v>
      </c>
      <c r="O666" s="27">
        <v>2220000</v>
      </c>
      <c r="P666" s="27">
        <v>148155</v>
      </c>
      <c r="Q666" s="27">
        <v>1493600</v>
      </c>
      <c r="R666" s="27">
        <v>59433</v>
      </c>
      <c r="S666">
        <v>0</v>
      </c>
      <c r="T666">
        <v>0</v>
      </c>
      <c r="V666" s="27">
        <v>14936</v>
      </c>
      <c r="W666" s="27">
        <v>0</v>
      </c>
      <c r="X666" s="27">
        <v>0</v>
      </c>
      <c r="AA666" s="23">
        <v>44225</v>
      </c>
      <c r="AB666">
        <v>1</v>
      </c>
      <c r="AC666" t="s">
        <v>57</v>
      </c>
      <c r="AD666">
        <v>1</v>
      </c>
      <c r="AE666">
        <v>30</v>
      </c>
      <c r="AF666" s="27">
        <v>163191</v>
      </c>
      <c r="AM666">
        <v>1</v>
      </c>
      <c r="AN666">
        <v>1</v>
      </c>
      <c r="AQ666" s="27">
        <v>140561</v>
      </c>
      <c r="AR666" t="s">
        <v>58</v>
      </c>
      <c r="AS666">
        <v>0</v>
      </c>
      <c r="AT666">
        <v>0</v>
      </c>
      <c r="AW666">
        <v>1</v>
      </c>
      <c r="AX666">
        <v>1</v>
      </c>
      <c r="AY666">
        <v>44013</v>
      </c>
      <c r="AZ666" t="s">
        <v>59</v>
      </c>
      <c r="BB666">
        <v>2</v>
      </c>
      <c r="BC666">
        <v>7</v>
      </c>
      <c r="BD666">
        <v>2</v>
      </c>
      <c r="BE666" s="3">
        <v>44286</v>
      </c>
      <c r="BF666" s="16" t="str">
        <f>VLOOKUP(C666,'Cta Contable'!A:E,5,FALSE)</f>
        <v>B</v>
      </c>
      <c r="BG666" s="16" t="str">
        <f>VLOOKUP(C666,'Cta Contable'!A:D,4,FALSE)</f>
        <v>Consumo</v>
      </c>
      <c r="BH666" t="str">
        <f>VLOOKUP(Q666,Lista!A:B,2,TRUE)</f>
        <v>1- 2.500.000</v>
      </c>
      <c r="BI666" s="16" t="str">
        <f t="shared" si="22"/>
        <v>Mora</v>
      </c>
      <c r="BJ666" t="str">
        <f t="shared" si="21"/>
        <v>-</v>
      </c>
    </row>
    <row r="667" spans="1:62" x14ac:dyDescent="0.25">
      <c r="A667" t="s">
        <v>56</v>
      </c>
      <c r="B667" t="s">
        <v>171</v>
      </c>
      <c r="C667" s="17">
        <v>144210</v>
      </c>
      <c r="D667">
        <v>4</v>
      </c>
      <c r="E667">
        <v>550003081</v>
      </c>
      <c r="F667" s="23">
        <v>44013</v>
      </c>
      <c r="G667" s="23">
        <v>44394</v>
      </c>
      <c r="H667">
        <v>43</v>
      </c>
      <c r="I667">
        <v>1</v>
      </c>
      <c r="J667">
        <v>6</v>
      </c>
      <c r="K667">
        <v>30</v>
      </c>
      <c r="L667">
        <v>2</v>
      </c>
      <c r="M667" s="25">
        <v>23.432207999999999</v>
      </c>
      <c r="N667" s="25">
        <v>26.12</v>
      </c>
      <c r="O667" s="27">
        <v>100000</v>
      </c>
      <c r="P667" s="27">
        <v>9459</v>
      </c>
      <c r="Q667" s="27">
        <v>52978</v>
      </c>
      <c r="R667" s="27">
        <v>2489</v>
      </c>
      <c r="S667">
        <v>0</v>
      </c>
      <c r="T667">
        <v>0</v>
      </c>
      <c r="V667" s="27">
        <v>530</v>
      </c>
      <c r="W667" s="27">
        <v>0</v>
      </c>
      <c r="X667" s="27">
        <v>0</v>
      </c>
      <c r="AA667" s="23">
        <v>44216</v>
      </c>
      <c r="AB667">
        <v>1</v>
      </c>
      <c r="AC667" t="s">
        <v>57</v>
      </c>
      <c r="AD667">
        <v>1</v>
      </c>
      <c r="AE667">
        <v>30</v>
      </c>
      <c r="AF667" s="27">
        <v>16966</v>
      </c>
      <c r="AM667">
        <v>1</v>
      </c>
      <c r="AN667">
        <v>1</v>
      </c>
      <c r="AQ667" s="27">
        <v>4986</v>
      </c>
      <c r="AR667" t="s">
        <v>58</v>
      </c>
      <c r="AS667">
        <v>0</v>
      </c>
      <c r="AT667">
        <v>0</v>
      </c>
      <c r="AW667">
        <v>1</v>
      </c>
      <c r="AX667">
        <v>1</v>
      </c>
      <c r="AY667">
        <v>44013</v>
      </c>
      <c r="AZ667" t="s">
        <v>59</v>
      </c>
      <c r="BB667">
        <v>2</v>
      </c>
      <c r="BC667">
        <v>7</v>
      </c>
      <c r="BD667">
        <v>2</v>
      </c>
      <c r="BE667" s="3">
        <v>44286</v>
      </c>
      <c r="BF667" s="16" t="str">
        <f>VLOOKUP(C667,'Cta Contable'!A:E,5,FALSE)</f>
        <v>B</v>
      </c>
      <c r="BG667" s="16" t="str">
        <f>VLOOKUP(C667,'Cta Contable'!A:D,4,FALSE)</f>
        <v>Consumo</v>
      </c>
      <c r="BH667" t="str">
        <f>VLOOKUP(Q667,Lista!A:B,2,TRUE)</f>
        <v>1- 2.500.000</v>
      </c>
      <c r="BI667" s="16" t="str">
        <f t="shared" si="22"/>
        <v>Mora</v>
      </c>
      <c r="BJ667" t="str">
        <f t="shared" si="21"/>
        <v>-</v>
      </c>
    </row>
    <row r="668" spans="1:62" x14ac:dyDescent="0.25">
      <c r="A668" t="s">
        <v>56</v>
      </c>
      <c r="B668" t="s">
        <v>171</v>
      </c>
      <c r="C668" s="17">
        <v>144210</v>
      </c>
      <c r="D668">
        <v>4</v>
      </c>
      <c r="E668">
        <v>550003094</v>
      </c>
      <c r="F668" s="23">
        <v>44013</v>
      </c>
      <c r="G668" s="23">
        <v>44637</v>
      </c>
      <c r="H668">
        <v>43</v>
      </c>
      <c r="I668">
        <v>1</v>
      </c>
      <c r="J668">
        <v>6</v>
      </c>
      <c r="K668">
        <v>30</v>
      </c>
      <c r="L668">
        <v>2</v>
      </c>
      <c r="M668" s="25">
        <v>23.432207999999999</v>
      </c>
      <c r="N668" s="25">
        <v>26.12</v>
      </c>
      <c r="O668" s="27">
        <v>2680000</v>
      </c>
      <c r="P668" s="27">
        <v>163795</v>
      </c>
      <c r="Q668" s="27">
        <v>1868740</v>
      </c>
      <c r="R668" s="27">
        <v>52746</v>
      </c>
      <c r="S668">
        <v>0</v>
      </c>
      <c r="T668">
        <v>0</v>
      </c>
      <c r="V668" s="27">
        <v>18687</v>
      </c>
      <c r="W668" s="27">
        <v>0</v>
      </c>
      <c r="X668" s="27">
        <v>0</v>
      </c>
      <c r="AA668" s="23">
        <v>44279</v>
      </c>
      <c r="AB668">
        <v>1</v>
      </c>
      <c r="AC668" t="s">
        <v>57</v>
      </c>
      <c r="AD668">
        <v>1</v>
      </c>
      <c r="AE668">
        <v>30</v>
      </c>
      <c r="AF668" s="27">
        <v>135843</v>
      </c>
      <c r="AM668">
        <v>1</v>
      </c>
      <c r="AN668">
        <v>1</v>
      </c>
      <c r="AQ668" s="27">
        <v>175864</v>
      </c>
      <c r="AR668" t="s">
        <v>58</v>
      </c>
      <c r="AS668">
        <v>0</v>
      </c>
      <c r="AT668">
        <v>0</v>
      </c>
      <c r="AW668">
        <v>1</v>
      </c>
      <c r="AX668">
        <v>1</v>
      </c>
      <c r="AY668">
        <v>44013</v>
      </c>
      <c r="AZ668" t="s">
        <v>59</v>
      </c>
      <c r="BB668">
        <v>2</v>
      </c>
      <c r="BC668">
        <v>7</v>
      </c>
      <c r="BD668">
        <v>2</v>
      </c>
      <c r="BE668" s="3">
        <v>44286</v>
      </c>
      <c r="BF668" s="16" t="str">
        <f>VLOOKUP(C668,'Cta Contable'!A:E,5,FALSE)</f>
        <v>B</v>
      </c>
      <c r="BG668" s="16" t="str">
        <f>VLOOKUP(C668,'Cta Contable'!A:D,4,FALSE)</f>
        <v>Consumo</v>
      </c>
      <c r="BH668" t="str">
        <f>VLOOKUP(Q668,Lista!A:B,2,TRUE)</f>
        <v>1- 2.500.000</v>
      </c>
      <c r="BI668" s="16" t="str">
        <f t="shared" si="22"/>
        <v>Mora</v>
      </c>
      <c r="BJ668" t="str">
        <f t="shared" si="21"/>
        <v>-</v>
      </c>
    </row>
    <row r="669" spans="1:62" x14ac:dyDescent="0.25">
      <c r="A669" t="s">
        <v>56</v>
      </c>
      <c r="B669" t="s">
        <v>171</v>
      </c>
      <c r="C669" s="17">
        <v>144210</v>
      </c>
      <c r="D669">
        <v>4</v>
      </c>
      <c r="E669">
        <v>550003137</v>
      </c>
      <c r="F669" s="23">
        <v>44169</v>
      </c>
      <c r="G669" s="23">
        <v>44547</v>
      </c>
      <c r="H669">
        <v>0</v>
      </c>
      <c r="I669">
        <v>1</v>
      </c>
      <c r="J669">
        <v>3</v>
      </c>
      <c r="K669">
        <v>30</v>
      </c>
      <c r="L669">
        <v>2</v>
      </c>
      <c r="M669" s="25">
        <v>23.432207999999999</v>
      </c>
      <c r="N669" s="25">
        <v>26.12</v>
      </c>
      <c r="O669" s="27">
        <v>912000</v>
      </c>
      <c r="P669" s="27">
        <v>86009</v>
      </c>
      <c r="Q669" s="27">
        <v>703480</v>
      </c>
      <c r="R669" s="27">
        <v>5954</v>
      </c>
      <c r="S669">
        <v>0</v>
      </c>
      <c r="T669">
        <v>0</v>
      </c>
      <c r="V669" s="27">
        <v>7035</v>
      </c>
      <c r="W669" s="27">
        <v>0</v>
      </c>
      <c r="X669" s="27">
        <v>0</v>
      </c>
      <c r="AA669" s="23">
        <v>44279</v>
      </c>
      <c r="AB669">
        <v>1</v>
      </c>
      <c r="AC669" t="s">
        <v>57</v>
      </c>
      <c r="AD669">
        <v>1</v>
      </c>
      <c r="AE669">
        <v>30</v>
      </c>
      <c r="AF669" s="27">
        <v>0</v>
      </c>
      <c r="AM669">
        <v>1</v>
      </c>
      <c r="AN669">
        <v>1</v>
      </c>
      <c r="AQ669" s="27">
        <v>66204</v>
      </c>
      <c r="AR669" t="s">
        <v>58</v>
      </c>
      <c r="AS669">
        <v>0</v>
      </c>
      <c r="AT669">
        <v>0</v>
      </c>
      <c r="AW669">
        <v>5</v>
      </c>
      <c r="BB669">
        <v>2</v>
      </c>
      <c r="BC669">
        <v>7</v>
      </c>
      <c r="BD669">
        <v>2</v>
      </c>
      <c r="BE669" s="3">
        <v>44286</v>
      </c>
      <c r="BF669" s="16" t="str">
        <f>VLOOKUP(C669,'Cta Contable'!A:E,5,FALSE)</f>
        <v>B</v>
      </c>
      <c r="BG669" s="16" t="str">
        <f>VLOOKUP(C669,'Cta Contable'!A:D,4,FALSE)</f>
        <v>Consumo</v>
      </c>
      <c r="BH669" t="str">
        <f>VLOOKUP(Q669,Lista!A:B,2,TRUE)</f>
        <v>1- 2.500.000</v>
      </c>
      <c r="BI669" s="16" t="str">
        <f t="shared" si="22"/>
        <v>Mora</v>
      </c>
      <c r="BJ669" t="str">
        <f t="shared" si="21"/>
        <v>-</v>
      </c>
    </row>
    <row r="670" spans="1:62" x14ac:dyDescent="0.25">
      <c r="A670" t="s">
        <v>56</v>
      </c>
      <c r="B670" t="s">
        <v>171</v>
      </c>
      <c r="C670" s="17">
        <v>144210</v>
      </c>
      <c r="D670">
        <v>4</v>
      </c>
      <c r="E670">
        <v>550003163</v>
      </c>
      <c r="F670" s="23">
        <v>44225</v>
      </c>
      <c r="G670" s="23">
        <v>44609</v>
      </c>
      <c r="H670">
        <v>13</v>
      </c>
      <c r="I670">
        <v>1</v>
      </c>
      <c r="J670">
        <v>0</v>
      </c>
      <c r="K670">
        <v>30</v>
      </c>
      <c r="L670">
        <v>2</v>
      </c>
      <c r="M670" s="25">
        <v>23.02</v>
      </c>
      <c r="N670" s="25">
        <v>25.611024</v>
      </c>
      <c r="O670" s="27">
        <v>625721</v>
      </c>
      <c r="P670" s="27">
        <v>58872</v>
      </c>
      <c r="Q670" s="27">
        <v>625721</v>
      </c>
      <c r="R670" s="27">
        <v>17200</v>
      </c>
      <c r="S670">
        <v>0</v>
      </c>
      <c r="T670">
        <v>0</v>
      </c>
      <c r="V670" s="27">
        <v>6257</v>
      </c>
      <c r="W670" s="27">
        <v>0</v>
      </c>
      <c r="X670" s="27">
        <v>0</v>
      </c>
      <c r="AA670" s="23">
        <v>44244</v>
      </c>
      <c r="AB670">
        <v>1</v>
      </c>
      <c r="AC670" t="s">
        <v>57</v>
      </c>
      <c r="AD670">
        <v>1</v>
      </c>
      <c r="AE670">
        <v>30</v>
      </c>
      <c r="AF670" s="27">
        <v>46864</v>
      </c>
      <c r="AM670">
        <v>1</v>
      </c>
      <c r="AN670">
        <v>1</v>
      </c>
      <c r="AQ670" s="27">
        <v>58886</v>
      </c>
      <c r="AR670" t="s">
        <v>58</v>
      </c>
      <c r="AS670">
        <v>0</v>
      </c>
      <c r="AT670">
        <v>0</v>
      </c>
      <c r="AW670">
        <v>5</v>
      </c>
      <c r="BB670">
        <v>2</v>
      </c>
      <c r="BC670">
        <v>7</v>
      </c>
      <c r="BD670">
        <v>2</v>
      </c>
      <c r="BE670" s="3">
        <v>44286</v>
      </c>
      <c r="BF670" s="16" t="str">
        <f>VLOOKUP(C670,'Cta Contable'!A:E,5,FALSE)</f>
        <v>B</v>
      </c>
      <c r="BG670" s="16" t="str">
        <f>VLOOKUP(C670,'Cta Contable'!A:D,4,FALSE)</f>
        <v>Consumo</v>
      </c>
      <c r="BH670" t="str">
        <f>VLOOKUP(Q670,Lista!A:B,2,TRUE)</f>
        <v>1- 2.500.000</v>
      </c>
      <c r="BI670" s="16" t="str">
        <f t="shared" si="22"/>
        <v>Mora</v>
      </c>
      <c r="BJ670" t="str">
        <f t="shared" si="21"/>
        <v>-</v>
      </c>
    </row>
    <row r="671" spans="1:62" x14ac:dyDescent="0.25">
      <c r="A671" t="s">
        <v>56</v>
      </c>
      <c r="B671" t="s">
        <v>171</v>
      </c>
      <c r="C671" s="17">
        <v>144215</v>
      </c>
      <c r="D671">
        <v>4</v>
      </c>
      <c r="E671">
        <v>17329</v>
      </c>
      <c r="F671" s="23">
        <v>43329</v>
      </c>
      <c r="G671" s="23">
        <v>44378</v>
      </c>
      <c r="H671">
        <v>59</v>
      </c>
      <c r="I671">
        <v>1</v>
      </c>
      <c r="J671">
        <v>28</v>
      </c>
      <c r="K671">
        <v>30</v>
      </c>
      <c r="L671">
        <v>2</v>
      </c>
      <c r="M671" s="25">
        <v>10.45</v>
      </c>
      <c r="N671" s="25">
        <v>10.965329000000001</v>
      </c>
      <c r="O671" s="27">
        <v>7400000</v>
      </c>
      <c r="P671" s="27">
        <v>252395</v>
      </c>
      <c r="Q671" s="27">
        <v>1323624</v>
      </c>
      <c r="R671" s="27">
        <v>32861</v>
      </c>
      <c r="S671">
        <v>0</v>
      </c>
      <c r="T671">
        <v>0</v>
      </c>
      <c r="V671" s="27">
        <v>132362</v>
      </c>
      <c r="W671" s="27">
        <v>32861</v>
      </c>
      <c r="X671" s="27">
        <v>6390</v>
      </c>
      <c r="AA671" s="23">
        <v>44281</v>
      </c>
      <c r="AB671">
        <v>1</v>
      </c>
      <c r="AC671" t="s">
        <v>57</v>
      </c>
      <c r="AD671">
        <v>1</v>
      </c>
      <c r="AE671">
        <v>30</v>
      </c>
      <c r="AF671" s="27">
        <v>335646</v>
      </c>
      <c r="AM671">
        <v>1</v>
      </c>
      <c r="AN671">
        <v>1</v>
      </c>
      <c r="AQ671" s="27">
        <v>515203</v>
      </c>
      <c r="AR671" t="s">
        <v>58</v>
      </c>
      <c r="AS671">
        <v>0</v>
      </c>
      <c r="AT671">
        <v>2</v>
      </c>
      <c r="AW671">
        <v>5</v>
      </c>
      <c r="BB671">
        <v>1</v>
      </c>
      <c r="BC671">
        <v>7</v>
      </c>
      <c r="BD671">
        <v>2</v>
      </c>
      <c r="BE671" s="3">
        <v>44286</v>
      </c>
      <c r="BF671" s="16" t="str">
        <f>VLOOKUP(C671,'Cta Contable'!A:E,5,FALSE)</f>
        <v>C</v>
      </c>
      <c r="BG671" s="16" t="str">
        <f>VLOOKUP(C671,'Cta Contable'!A:D,4,FALSE)</f>
        <v>Consumo</v>
      </c>
      <c r="BH671" t="str">
        <f>VLOOKUP(Q671,Lista!A:B,2,TRUE)</f>
        <v>1- 2.500.000</v>
      </c>
      <c r="BI671" s="16" t="str">
        <f t="shared" si="22"/>
        <v>Mora</v>
      </c>
      <c r="BJ671" t="str">
        <f t="shared" si="21"/>
        <v>-</v>
      </c>
    </row>
    <row r="672" spans="1:62" x14ac:dyDescent="0.25">
      <c r="A672" t="s">
        <v>56</v>
      </c>
      <c r="B672" t="s">
        <v>171</v>
      </c>
      <c r="C672" s="17">
        <v>144215</v>
      </c>
      <c r="D672">
        <v>4</v>
      </c>
      <c r="E672">
        <v>17391</v>
      </c>
      <c r="F672" s="23">
        <v>43349</v>
      </c>
      <c r="G672" s="23">
        <v>45000</v>
      </c>
      <c r="H672">
        <v>75</v>
      </c>
      <c r="I672">
        <v>1</v>
      </c>
      <c r="J672">
        <v>27</v>
      </c>
      <c r="K672">
        <v>30</v>
      </c>
      <c r="L672">
        <v>2</v>
      </c>
      <c r="M672" s="25">
        <v>20.05</v>
      </c>
      <c r="N672" s="25">
        <v>21.999092000000001</v>
      </c>
      <c r="O672" s="27">
        <v>29900000</v>
      </c>
      <c r="P672" s="27">
        <v>844870</v>
      </c>
      <c r="Q672" s="27">
        <v>18239613</v>
      </c>
      <c r="R672" s="27">
        <v>678854</v>
      </c>
      <c r="S672">
        <v>0</v>
      </c>
      <c r="T672">
        <v>0</v>
      </c>
      <c r="V672" s="27">
        <v>1823961</v>
      </c>
      <c r="W672" s="27">
        <v>678854</v>
      </c>
      <c r="X672" s="27">
        <v>154620</v>
      </c>
      <c r="AA672" s="23">
        <v>44253</v>
      </c>
      <c r="AB672">
        <v>1</v>
      </c>
      <c r="AC672" t="s">
        <v>57</v>
      </c>
      <c r="AD672">
        <v>1</v>
      </c>
      <c r="AE672">
        <v>30</v>
      </c>
      <c r="AF672" s="27">
        <v>1647583</v>
      </c>
      <c r="AM672">
        <v>1</v>
      </c>
      <c r="AN672">
        <v>1</v>
      </c>
      <c r="AQ672" s="27">
        <v>7099526</v>
      </c>
      <c r="AR672" t="s">
        <v>58</v>
      </c>
      <c r="AS672">
        <v>0</v>
      </c>
      <c r="AT672">
        <v>2</v>
      </c>
      <c r="AW672">
        <v>5</v>
      </c>
      <c r="BB672">
        <v>1</v>
      </c>
      <c r="BC672">
        <v>7</v>
      </c>
      <c r="BD672">
        <v>2</v>
      </c>
      <c r="BE672" s="3">
        <v>44286</v>
      </c>
      <c r="BF672" s="16" t="str">
        <f>VLOOKUP(C672,'Cta Contable'!A:E,5,FALSE)</f>
        <v>C</v>
      </c>
      <c r="BG672" s="16" t="str">
        <f>VLOOKUP(C672,'Cta Contable'!A:D,4,FALSE)</f>
        <v>Consumo</v>
      </c>
      <c r="BH672" t="str">
        <f>VLOOKUP(Q672,Lista!A:B,2,TRUE)</f>
        <v>15.000.001 - 20.000.000</v>
      </c>
      <c r="BI672" s="16" t="str">
        <f t="shared" si="22"/>
        <v>Mora</v>
      </c>
      <c r="BJ672" t="str">
        <f t="shared" si="21"/>
        <v>-</v>
      </c>
    </row>
    <row r="673" spans="1:62" x14ac:dyDescent="0.25">
      <c r="A673" t="s">
        <v>56</v>
      </c>
      <c r="B673" t="s">
        <v>171</v>
      </c>
      <c r="C673" s="17">
        <v>144215</v>
      </c>
      <c r="D673">
        <v>4</v>
      </c>
      <c r="E673">
        <v>16994</v>
      </c>
      <c r="F673" s="23">
        <v>43265</v>
      </c>
      <c r="G673" s="23">
        <v>44237</v>
      </c>
      <c r="H673">
        <v>80</v>
      </c>
      <c r="I673">
        <v>1</v>
      </c>
      <c r="J673">
        <v>29</v>
      </c>
      <c r="K673">
        <v>30</v>
      </c>
      <c r="L673">
        <v>2</v>
      </c>
      <c r="M673" s="25">
        <v>22.569998999999999</v>
      </c>
      <c r="N673" s="25">
        <v>25.057534</v>
      </c>
      <c r="O673" s="27">
        <v>10000000</v>
      </c>
      <c r="P673" s="27">
        <v>428650</v>
      </c>
      <c r="Q673" s="27">
        <v>579211</v>
      </c>
      <c r="R673" s="27">
        <v>19347</v>
      </c>
      <c r="S673">
        <v>0</v>
      </c>
      <c r="T673">
        <v>0</v>
      </c>
      <c r="V673" s="27">
        <v>57921</v>
      </c>
      <c r="W673" s="27">
        <v>19347</v>
      </c>
      <c r="X673" s="27">
        <v>7500</v>
      </c>
      <c r="AA673" s="23">
        <v>44228</v>
      </c>
      <c r="AB673">
        <v>1</v>
      </c>
      <c r="AC673" t="s">
        <v>57</v>
      </c>
      <c r="AD673">
        <v>1</v>
      </c>
      <c r="AE673">
        <v>30</v>
      </c>
      <c r="AF673" s="27">
        <v>579211</v>
      </c>
      <c r="AM673">
        <v>1</v>
      </c>
      <c r="AN673">
        <v>1</v>
      </c>
      <c r="AQ673" s="27">
        <v>504000</v>
      </c>
      <c r="AR673" t="s">
        <v>58</v>
      </c>
      <c r="AS673">
        <v>0</v>
      </c>
      <c r="AT673">
        <v>0</v>
      </c>
      <c r="AW673">
        <v>5</v>
      </c>
      <c r="BB673">
        <v>1</v>
      </c>
      <c r="BC673">
        <v>7</v>
      </c>
      <c r="BD673">
        <v>2</v>
      </c>
      <c r="BE673" s="3">
        <v>44286</v>
      </c>
      <c r="BF673" s="16" t="str">
        <f>VLOOKUP(C673,'Cta Contable'!A:E,5,FALSE)</f>
        <v>C</v>
      </c>
      <c r="BG673" s="16" t="str">
        <f>VLOOKUP(C673,'Cta Contable'!A:D,4,FALSE)</f>
        <v>Consumo</v>
      </c>
      <c r="BH673" t="str">
        <f>VLOOKUP(Q673,Lista!A:B,2,TRUE)</f>
        <v>1- 2.500.000</v>
      </c>
      <c r="BI673" s="16" t="str">
        <f t="shared" si="22"/>
        <v>Mora</v>
      </c>
      <c r="BJ673" t="str">
        <f t="shared" si="21"/>
        <v>-</v>
      </c>
    </row>
    <row r="674" spans="1:62" x14ac:dyDescent="0.25">
      <c r="A674" t="s">
        <v>56</v>
      </c>
      <c r="B674" t="s">
        <v>171</v>
      </c>
      <c r="C674" s="17">
        <v>144215</v>
      </c>
      <c r="D674">
        <v>4</v>
      </c>
      <c r="E674">
        <v>15068</v>
      </c>
      <c r="F674" s="23">
        <v>42867</v>
      </c>
      <c r="G674" s="23">
        <v>44332</v>
      </c>
      <c r="H674">
        <v>74</v>
      </c>
      <c r="I674">
        <v>1</v>
      </c>
      <c r="J674">
        <v>43</v>
      </c>
      <c r="K674">
        <v>30</v>
      </c>
      <c r="L674">
        <v>2</v>
      </c>
      <c r="M674" s="25">
        <v>22.14</v>
      </c>
      <c r="N674" s="25">
        <v>24.530735</v>
      </c>
      <c r="O674" s="27">
        <v>6000000</v>
      </c>
      <c r="P674" s="27">
        <v>189493</v>
      </c>
      <c r="Q674" s="27">
        <v>882983</v>
      </c>
      <c r="R674" s="27">
        <v>32315</v>
      </c>
      <c r="S674">
        <v>0</v>
      </c>
      <c r="T674">
        <v>0</v>
      </c>
      <c r="V674" s="27">
        <v>88298</v>
      </c>
      <c r="W674" s="27">
        <v>32315</v>
      </c>
      <c r="X674" s="27">
        <v>7816</v>
      </c>
      <c r="AA674" s="23">
        <v>44272</v>
      </c>
      <c r="AB674">
        <v>1</v>
      </c>
      <c r="AC674" t="s">
        <v>57</v>
      </c>
      <c r="AD674">
        <v>1</v>
      </c>
      <c r="AE674">
        <v>30</v>
      </c>
      <c r="AF674" s="27">
        <v>514233</v>
      </c>
      <c r="AM674">
        <v>1</v>
      </c>
      <c r="AN674">
        <v>1</v>
      </c>
      <c r="AQ674" s="27">
        <v>434000</v>
      </c>
      <c r="AR674" t="s">
        <v>58</v>
      </c>
      <c r="AS674">
        <v>0</v>
      </c>
      <c r="AT674">
        <v>2</v>
      </c>
      <c r="AW674">
        <v>5</v>
      </c>
      <c r="BB674">
        <v>1</v>
      </c>
      <c r="BC674">
        <v>7</v>
      </c>
      <c r="BD674">
        <v>2</v>
      </c>
      <c r="BE674" s="3">
        <v>44286</v>
      </c>
      <c r="BF674" s="16" t="str">
        <f>VLOOKUP(C674,'Cta Contable'!A:E,5,FALSE)</f>
        <v>C</v>
      </c>
      <c r="BG674" s="16" t="str">
        <f>VLOOKUP(C674,'Cta Contable'!A:D,4,FALSE)</f>
        <v>Consumo</v>
      </c>
      <c r="BH674" t="str">
        <f>VLOOKUP(Q674,Lista!A:B,2,TRUE)</f>
        <v>1- 2.500.000</v>
      </c>
      <c r="BI674" s="16" t="str">
        <f t="shared" si="22"/>
        <v>Mora</v>
      </c>
      <c r="BJ674" t="str">
        <f t="shared" si="21"/>
        <v>-</v>
      </c>
    </row>
    <row r="675" spans="1:62" x14ac:dyDescent="0.25">
      <c r="A675" t="s">
        <v>56</v>
      </c>
      <c r="B675" t="s">
        <v>171</v>
      </c>
      <c r="C675" s="17">
        <v>144215</v>
      </c>
      <c r="D675">
        <v>4</v>
      </c>
      <c r="E675">
        <v>17601</v>
      </c>
      <c r="F675" s="23">
        <v>43383</v>
      </c>
      <c r="G675" s="23">
        <v>44661</v>
      </c>
      <c r="H675">
        <v>80</v>
      </c>
      <c r="I675">
        <v>1</v>
      </c>
      <c r="J675">
        <v>26</v>
      </c>
      <c r="K675">
        <v>30</v>
      </c>
      <c r="L675">
        <v>2</v>
      </c>
      <c r="M675" s="25">
        <v>16.37</v>
      </c>
      <c r="N675" s="25">
        <v>17.655830000000002</v>
      </c>
      <c r="O675" s="27">
        <v>15000000</v>
      </c>
      <c r="P675" s="27">
        <v>471538</v>
      </c>
      <c r="Q675" s="27">
        <v>6535071</v>
      </c>
      <c r="R675" s="27">
        <v>221047</v>
      </c>
      <c r="S675">
        <v>0</v>
      </c>
      <c r="T675">
        <v>0</v>
      </c>
      <c r="V675" s="27">
        <v>653507</v>
      </c>
      <c r="W675" s="27">
        <v>221047</v>
      </c>
      <c r="X675" s="27">
        <v>165215</v>
      </c>
      <c r="AA675" s="23">
        <v>44279</v>
      </c>
      <c r="AB675">
        <v>1</v>
      </c>
      <c r="AC675" t="s">
        <v>57</v>
      </c>
      <c r="AD675">
        <v>1</v>
      </c>
      <c r="AE675">
        <v>30</v>
      </c>
      <c r="AF675" s="27">
        <v>952595</v>
      </c>
      <c r="AM675">
        <v>1</v>
      </c>
      <c r="AN675">
        <v>1</v>
      </c>
      <c r="AQ675" s="27">
        <v>0</v>
      </c>
      <c r="AR675" t="s">
        <v>58</v>
      </c>
      <c r="AS675">
        <v>0</v>
      </c>
      <c r="AT675">
        <v>2</v>
      </c>
      <c r="AW675">
        <v>5</v>
      </c>
      <c r="BB675">
        <v>1</v>
      </c>
      <c r="BC675">
        <v>7</v>
      </c>
      <c r="BD675">
        <v>2</v>
      </c>
      <c r="BE675" s="3">
        <v>44286</v>
      </c>
      <c r="BF675" s="16" t="str">
        <f>VLOOKUP(C675,'Cta Contable'!A:E,5,FALSE)</f>
        <v>C</v>
      </c>
      <c r="BG675" s="16" t="str">
        <f>VLOOKUP(C675,'Cta Contable'!A:D,4,FALSE)</f>
        <v>Consumo</v>
      </c>
      <c r="BH675" t="str">
        <f>VLOOKUP(Q675,Lista!A:B,2,TRUE)</f>
        <v>5.000.001 - 10.000.000</v>
      </c>
      <c r="BI675" s="16" t="str">
        <f t="shared" si="22"/>
        <v>Mora</v>
      </c>
      <c r="BJ675" t="str">
        <f t="shared" si="21"/>
        <v>-</v>
      </c>
    </row>
    <row r="676" spans="1:62" x14ac:dyDescent="0.25">
      <c r="A676" t="s">
        <v>56</v>
      </c>
      <c r="B676" t="s">
        <v>171</v>
      </c>
      <c r="C676" s="17">
        <v>144215</v>
      </c>
      <c r="D676">
        <v>2</v>
      </c>
      <c r="E676">
        <v>18293</v>
      </c>
      <c r="F676" s="23">
        <v>44013</v>
      </c>
      <c r="G676" s="23">
        <v>44575</v>
      </c>
      <c r="H676">
        <v>16</v>
      </c>
      <c r="I676">
        <v>1</v>
      </c>
      <c r="J676">
        <v>7</v>
      </c>
      <c r="K676">
        <v>30</v>
      </c>
      <c r="L676">
        <v>2</v>
      </c>
      <c r="M676" s="25">
        <v>21.03</v>
      </c>
      <c r="N676" s="25">
        <v>23.180243999999998</v>
      </c>
      <c r="O676" s="27">
        <v>2055556</v>
      </c>
      <c r="P676" s="27">
        <v>134144</v>
      </c>
      <c r="Q676" s="27">
        <v>1331529</v>
      </c>
      <c r="R676" s="27">
        <v>19490</v>
      </c>
      <c r="S676">
        <v>0</v>
      </c>
      <c r="T676">
        <v>0</v>
      </c>
      <c r="V676" s="27">
        <v>133153</v>
      </c>
      <c r="W676" s="27">
        <v>19490</v>
      </c>
      <c r="X676" s="27">
        <v>0</v>
      </c>
      <c r="AA676" s="23">
        <v>44275</v>
      </c>
      <c r="AB676">
        <v>1</v>
      </c>
      <c r="AC676" t="s">
        <v>57</v>
      </c>
      <c r="AD676">
        <v>1</v>
      </c>
      <c r="AE676">
        <v>30</v>
      </c>
      <c r="AF676" s="27">
        <v>110815</v>
      </c>
      <c r="AM676">
        <v>1</v>
      </c>
      <c r="AN676">
        <v>1</v>
      </c>
      <c r="AO676" s="40">
        <v>44013</v>
      </c>
      <c r="AP676" s="40" t="s">
        <v>56</v>
      </c>
      <c r="AQ676" s="27">
        <v>212000</v>
      </c>
      <c r="AR676" t="s">
        <v>58</v>
      </c>
      <c r="AS676">
        <v>1</v>
      </c>
      <c r="AT676">
        <v>0</v>
      </c>
      <c r="AW676">
        <v>5</v>
      </c>
      <c r="BB676">
        <v>1</v>
      </c>
      <c r="BC676">
        <v>7</v>
      </c>
      <c r="BD676">
        <v>2</v>
      </c>
      <c r="BE676" s="3">
        <v>44286</v>
      </c>
      <c r="BF676" s="16" t="str">
        <f>VLOOKUP(C676,'Cta Contable'!A:E,5,FALSE)</f>
        <v>C</v>
      </c>
      <c r="BG676" s="16" t="str">
        <f>VLOOKUP(C676,'Cta Contable'!A:D,4,FALSE)</f>
        <v>Consumo</v>
      </c>
      <c r="BH676" t="str">
        <f>VLOOKUP(Q676,Lista!A:B,2,TRUE)</f>
        <v>1- 2.500.000</v>
      </c>
      <c r="BI676" s="16" t="str">
        <f t="shared" si="22"/>
        <v>Mora</v>
      </c>
      <c r="BJ676" t="str">
        <f t="shared" si="21"/>
        <v>Reestructurado</v>
      </c>
    </row>
    <row r="677" spans="1:62" x14ac:dyDescent="0.25">
      <c r="A677" t="s">
        <v>56</v>
      </c>
      <c r="B677" t="s">
        <v>171</v>
      </c>
      <c r="C677" s="17">
        <v>144215</v>
      </c>
      <c r="D677">
        <v>4</v>
      </c>
      <c r="E677">
        <v>20416</v>
      </c>
      <c r="F677" s="23">
        <v>44043</v>
      </c>
      <c r="G677" s="23">
        <v>45519</v>
      </c>
      <c r="H677">
        <v>75</v>
      </c>
      <c r="I677">
        <v>1</v>
      </c>
      <c r="J677">
        <v>4</v>
      </c>
      <c r="K677">
        <v>30</v>
      </c>
      <c r="L677">
        <v>2</v>
      </c>
      <c r="M677" s="25">
        <v>23.42</v>
      </c>
      <c r="N677" s="25">
        <v>26.104899</v>
      </c>
      <c r="O677" s="27">
        <v>5000000</v>
      </c>
      <c r="P677" s="27">
        <v>161410</v>
      </c>
      <c r="Q677" s="27">
        <v>4736770</v>
      </c>
      <c r="R677" s="27">
        <v>276834</v>
      </c>
      <c r="S677">
        <v>0</v>
      </c>
      <c r="T677">
        <v>0</v>
      </c>
      <c r="V677" s="27">
        <v>473677</v>
      </c>
      <c r="W677" s="27">
        <v>276834</v>
      </c>
      <c r="X677" s="27">
        <v>46215</v>
      </c>
      <c r="AA677" s="23">
        <v>44180</v>
      </c>
      <c r="AB677">
        <v>1</v>
      </c>
      <c r="AC677" t="s">
        <v>57</v>
      </c>
      <c r="AD677">
        <v>1</v>
      </c>
      <c r="AE677">
        <v>30</v>
      </c>
      <c r="AF677" s="27">
        <v>210588</v>
      </c>
      <c r="AM677">
        <v>1</v>
      </c>
      <c r="AN677">
        <v>1</v>
      </c>
      <c r="AQ677" s="27">
        <v>1541074</v>
      </c>
      <c r="AR677" t="s">
        <v>58</v>
      </c>
      <c r="AS677">
        <v>0</v>
      </c>
      <c r="AT677">
        <v>0</v>
      </c>
      <c r="AW677">
        <v>5</v>
      </c>
      <c r="BB677">
        <v>1</v>
      </c>
      <c r="BC677">
        <v>7</v>
      </c>
      <c r="BD677">
        <v>2</v>
      </c>
      <c r="BE677" s="3">
        <v>44286</v>
      </c>
      <c r="BF677" s="16" t="str">
        <f>VLOOKUP(C677,'Cta Contable'!A:E,5,FALSE)</f>
        <v>C</v>
      </c>
      <c r="BG677" s="16" t="str">
        <f>VLOOKUP(C677,'Cta Contable'!A:D,4,FALSE)</f>
        <v>Consumo</v>
      </c>
      <c r="BH677" t="str">
        <f>VLOOKUP(Q677,Lista!A:B,2,TRUE)</f>
        <v>2.500.001 - 5.000.000</v>
      </c>
      <c r="BI677" s="16" t="str">
        <f t="shared" si="22"/>
        <v>Mora</v>
      </c>
      <c r="BJ677" t="str">
        <f t="shared" si="21"/>
        <v>-</v>
      </c>
    </row>
    <row r="678" spans="1:62" x14ac:dyDescent="0.25">
      <c r="A678" t="s">
        <v>56</v>
      </c>
      <c r="B678" t="s">
        <v>171</v>
      </c>
      <c r="C678" s="17">
        <v>144215</v>
      </c>
      <c r="D678">
        <v>4</v>
      </c>
      <c r="E678">
        <v>17898</v>
      </c>
      <c r="F678" s="23">
        <v>43440</v>
      </c>
      <c r="G678" s="23">
        <v>44242</v>
      </c>
      <c r="H678">
        <v>75</v>
      </c>
      <c r="I678">
        <v>1</v>
      </c>
      <c r="J678">
        <v>24</v>
      </c>
      <c r="K678">
        <v>30</v>
      </c>
      <c r="L678">
        <v>2</v>
      </c>
      <c r="M678" s="25">
        <v>17.32</v>
      </c>
      <c r="N678" s="25">
        <v>18.763266999999999</v>
      </c>
      <c r="O678" s="27">
        <v>5500000</v>
      </c>
      <c r="P678" s="27">
        <v>255212</v>
      </c>
      <c r="Q678" s="27">
        <v>457207</v>
      </c>
      <c r="R678" s="27">
        <v>22728</v>
      </c>
      <c r="S678">
        <v>0</v>
      </c>
      <c r="T678">
        <v>0</v>
      </c>
      <c r="V678" s="27">
        <v>45721</v>
      </c>
      <c r="W678" s="27">
        <v>22728</v>
      </c>
      <c r="X678" s="27">
        <v>4440</v>
      </c>
      <c r="AA678" s="23">
        <v>44179</v>
      </c>
      <c r="AB678">
        <v>1</v>
      </c>
      <c r="AC678" t="s">
        <v>57</v>
      </c>
      <c r="AD678">
        <v>1</v>
      </c>
      <c r="AE678">
        <v>30</v>
      </c>
      <c r="AF678" s="27">
        <v>457207</v>
      </c>
      <c r="AM678">
        <v>1</v>
      </c>
      <c r="AN678">
        <v>1</v>
      </c>
      <c r="AQ678" s="27">
        <v>1239000</v>
      </c>
      <c r="AR678" t="s">
        <v>58</v>
      </c>
      <c r="AS678">
        <v>0</v>
      </c>
      <c r="AT678">
        <v>0</v>
      </c>
      <c r="AW678">
        <v>5</v>
      </c>
      <c r="BB678">
        <v>1</v>
      </c>
      <c r="BC678">
        <v>7</v>
      </c>
      <c r="BD678">
        <v>2</v>
      </c>
      <c r="BE678" s="3">
        <v>44286</v>
      </c>
      <c r="BF678" s="16" t="str">
        <f>VLOOKUP(C678,'Cta Contable'!A:E,5,FALSE)</f>
        <v>C</v>
      </c>
      <c r="BG678" s="16" t="str">
        <f>VLOOKUP(C678,'Cta Contable'!A:D,4,FALSE)</f>
        <v>Consumo</v>
      </c>
      <c r="BH678" t="str">
        <f>VLOOKUP(Q678,Lista!A:B,2,TRUE)</f>
        <v>1- 2.500.000</v>
      </c>
      <c r="BI678" s="16" t="str">
        <f t="shared" si="22"/>
        <v>Mora</v>
      </c>
      <c r="BJ678" t="str">
        <f t="shared" si="21"/>
        <v>-</v>
      </c>
    </row>
    <row r="679" spans="1:62" x14ac:dyDescent="0.25">
      <c r="A679" t="s">
        <v>56</v>
      </c>
      <c r="B679" t="s">
        <v>171</v>
      </c>
      <c r="C679" s="17">
        <v>144215</v>
      </c>
      <c r="D679">
        <v>3</v>
      </c>
      <c r="E679">
        <v>19979</v>
      </c>
      <c r="F679" s="23">
        <v>44013</v>
      </c>
      <c r="G679" s="23">
        <v>44931</v>
      </c>
      <c r="H679">
        <v>85</v>
      </c>
      <c r="I679">
        <v>1</v>
      </c>
      <c r="J679">
        <v>5</v>
      </c>
      <c r="K679">
        <v>30</v>
      </c>
      <c r="L679">
        <v>2</v>
      </c>
      <c r="M679" s="25">
        <v>21.07</v>
      </c>
      <c r="N679" s="25">
        <v>23.228676</v>
      </c>
      <c r="O679" s="27">
        <v>5714856</v>
      </c>
      <c r="P679" s="27">
        <v>246681</v>
      </c>
      <c r="Q679" s="27">
        <v>4844548</v>
      </c>
      <c r="R679" s="27">
        <v>240245</v>
      </c>
      <c r="S679">
        <v>0</v>
      </c>
      <c r="T679">
        <v>0</v>
      </c>
      <c r="V679" s="27">
        <v>484455</v>
      </c>
      <c r="W679" s="27">
        <v>240245</v>
      </c>
      <c r="X679" s="27">
        <v>9889</v>
      </c>
      <c r="AA679" s="23">
        <v>44286</v>
      </c>
      <c r="AB679">
        <v>1</v>
      </c>
      <c r="AC679" t="s">
        <v>57</v>
      </c>
      <c r="AD679">
        <v>1</v>
      </c>
      <c r="AE679">
        <v>30</v>
      </c>
      <c r="AF679" s="27">
        <v>374924</v>
      </c>
      <c r="AM679">
        <v>1</v>
      </c>
      <c r="AN679">
        <v>1</v>
      </c>
      <c r="AO679" s="40">
        <v>44013</v>
      </c>
      <c r="AP679" s="40" t="s">
        <v>59</v>
      </c>
      <c r="AQ679" s="27">
        <v>629000</v>
      </c>
      <c r="AR679" t="s">
        <v>58</v>
      </c>
      <c r="AS679">
        <v>1</v>
      </c>
      <c r="AT679">
        <v>2</v>
      </c>
      <c r="AW679">
        <v>5</v>
      </c>
      <c r="BB679">
        <v>1</v>
      </c>
      <c r="BC679">
        <v>7</v>
      </c>
      <c r="BD679">
        <v>2</v>
      </c>
      <c r="BE679" s="3">
        <v>44286</v>
      </c>
      <c r="BF679" s="16" t="str">
        <f>VLOOKUP(C679,'Cta Contable'!A:E,5,FALSE)</f>
        <v>C</v>
      </c>
      <c r="BG679" s="16" t="str">
        <f>VLOOKUP(C679,'Cta Contable'!A:D,4,FALSE)</f>
        <v>Consumo</v>
      </c>
      <c r="BH679" t="str">
        <f>VLOOKUP(Q679,Lista!A:B,2,TRUE)</f>
        <v>2.500.001 - 5.000.000</v>
      </c>
      <c r="BI679" s="16" t="str">
        <f t="shared" si="22"/>
        <v>Mora</v>
      </c>
      <c r="BJ679" t="str">
        <f t="shared" si="21"/>
        <v>-</v>
      </c>
    </row>
    <row r="680" spans="1:62" x14ac:dyDescent="0.25">
      <c r="A680" t="s">
        <v>56</v>
      </c>
      <c r="B680" t="s">
        <v>171</v>
      </c>
      <c r="C680" s="17">
        <v>144215</v>
      </c>
      <c r="D680">
        <v>3</v>
      </c>
      <c r="E680">
        <v>19975</v>
      </c>
      <c r="F680" s="23">
        <v>43888</v>
      </c>
      <c r="G680" s="23">
        <v>44515</v>
      </c>
      <c r="H680">
        <v>75</v>
      </c>
      <c r="I680">
        <v>1</v>
      </c>
      <c r="J680">
        <v>9</v>
      </c>
      <c r="K680">
        <v>30</v>
      </c>
      <c r="L680">
        <v>2</v>
      </c>
      <c r="M680" s="25">
        <v>21.07</v>
      </c>
      <c r="N680" s="25">
        <v>23.228676</v>
      </c>
      <c r="O680" s="27">
        <v>3000000</v>
      </c>
      <c r="P680" s="27">
        <v>179176</v>
      </c>
      <c r="Q680" s="27">
        <v>1778167</v>
      </c>
      <c r="R680" s="27">
        <v>89121</v>
      </c>
      <c r="S680">
        <v>0</v>
      </c>
      <c r="T680">
        <v>0</v>
      </c>
      <c r="V680" s="27">
        <v>177817</v>
      </c>
      <c r="W680" s="27">
        <v>89121</v>
      </c>
      <c r="X680" s="27">
        <v>16035</v>
      </c>
      <c r="AA680" s="23">
        <v>44223</v>
      </c>
      <c r="AB680">
        <v>1</v>
      </c>
      <c r="AC680" t="s">
        <v>57</v>
      </c>
      <c r="AD680">
        <v>1</v>
      </c>
      <c r="AE680">
        <v>30</v>
      </c>
      <c r="AF680" s="27">
        <v>451695</v>
      </c>
      <c r="AM680">
        <v>1</v>
      </c>
      <c r="AN680">
        <v>1</v>
      </c>
      <c r="AO680" s="40">
        <v>43888</v>
      </c>
      <c r="AP680" s="40" t="s">
        <v>59</v>
      </c>
      <c r="AQ680" s="27">
        <v>410000</v>
      </c>
      <c r="AR680" t="s">
        <v>58</v>
      </c>
      <c r="AS680">
        <v>1</v>
      </c>
      <c r="AT680">
        <v>0</v>
      </c>
      <c r="AW680">
        <v>5</v>
      </c>
      <c r="BB680">
        <v>1</v>
      </c>
      <c r="BC680">
        <v>7</v>
      </c>
      <c r="BD680">
        <v>2</v>
      </c>
      <c r="BE680" s="3">
        <v>44286</v>
      </c>
      <c r="BF680" s="16" t="str">
        <f>VLOOKUP(C680,'Cta Contable'!A:E,5,FALSE)</f>
        <v>C</v>
      </c>
      <c r="BG680" s="16" t="str">
        <f>VLOOKUP(C680,'Cta Contable'!A:D,4,FALSE)</f>
        <v>Consumo</v>
      </c>
      <c r="BH680" t="str">
        <f>VLOOKUP(Q680,Lista!A:B,2,TRUE)</f>
        <v>1- 2.500.000</v>
      </c>
      <c r="BI680" s="16" t="str">
        <f t="shared" si="22"/>
        <v>Mora</v>
      </c>
      <c r="BJ680" t="str">
        <f t="shared" si="21"/>
        <v>-</v>
      </c>
    </row>
    <row r="681" spans="1:62" x14ac:dyDescent="0.25">
      <c r="A681" t="s">
        <v>56</v>
      </c>
      <c r="B681" t="s">
        <v>171</v>
      </c>
      <c r="C681" s="17">
        <v>144220</v>
      </c>
      <c r="D681">
        <v>4</v>
      </c>
      <c r="E681">
        <v>19206</v>
      </c>
      <c r="F681" s="23">
        <v>43707</v>
      </c>
      <c r="G681" s="23">
        <v>44505</v>
      </c>
      <c r="H681">
        <v>145</v>
      </c>
      <c r="I681">
        <v>1</v>
      </c>
      <c r="J681">
        <v>13</v>
      </c>
      <c r="K681">
        <v>30</v>
      </c>
      <c r="L681">
        <v>2</v>
      </c>
      <c r="M681" s="25">
        <v>21.01</v>
      </c>
      <c r="N681" s="25">
        <v>23.156034999999999</v>
      </c>
      <c r="O681" s="27">
        <v>6000000</v>
      </c>
      <c r="P681" s="27">
        <v>289246</v>
      </c>
      <c r="Q681" s="27">
        <v>3299915</v>
      </c>
      <c r="R681" s="27">
        <v>161390</v>
      </c>
      <c r="S681">
        <v>0</v>
      </c>
      <c r="T681">
        <v>0</v>
      </c>
      <c r="V681" s="27">
        <v>659983</v>
      </c>
      <c r="W681" s="27">
        <v>161390</v>
      </c>
      <c r="X681" s="27">
        <v>135372</v>
      </c>
      <c r="AA681" s="23">
        <v>44258</v>
      </c>
      <c r="AB681">
        <v>1</v>
      </c>
      <c r="AC681" t="s">
        <v>57</v>
      </c>
      <c r="AD681">
        <v>1</v>
      </c>
      <c r="AE681">
        <v>30</v>
      </c>
      <c r="AF681" s="27">
        <v>1158110</v>
      </c>
      <c r="AM681">
        <v>1</v>
      </c>
      <c r="AN681">
        <v>1</v>
      </c>
      <c r="AQ681" s="27">
        <v>593000</v>
      </c>
      <c r="AR681" t="s">
        <v>58</v>
      </c>
      <c r="AS681">
        <v>0</v>
      </c>
      <c r="AT681">
        <v>2</v>
      </c>
      <c r="AW681">
        <v>5</v>
      </c>
      <c r="BB681">
        <v>1</v>
      </c>
      <c r="BC681">
        <v>7</v>
      </c>
      <c r="BD681">
        <v>2</v>
      </c>
      <c r="BE681" s="3">
        <v>44286</v>
      </c>
      <c r="BF681" s="16" t="str">
        <f>VLOOKUP(C681,'Cta Contable'!A:E,5,FALSE)</f>
        <v>D</v>
      </c>
      <c r="BG681" s="16" t="str">
        <f>VLOOKUP(C681,'Cta Contable'!A:D,4,FALSE)</f>
        <v>Consumo</v>
      </c>
      <c r="BH681" t="str">
        <f>VLOOKUP(Q681,Lista!A:B,2,TRUE)</f>
        <v>2.500.001 - 5.000.000</v>
      </c>
      <c r="BI681" s="16" t="str">
        <f t="shared" si="22"/>
        <v>Mora</v>
      </c>
      <c r="BJ681" t="str">
        <f t="shared" si="21"/>
        <v>-</v>
      </c>
    </row>
    <row r="682" spans="1:62" x14ac:dyDescent="0.25">
      <c r="A682" t="s">
        <v>56</v>
      </c>
      <c r="B682" t="s">
        <v>171</v>
      </c>
      <c r="C682" s="17">
        <v>144220</v>
      </c>
      <c r="D682">
        <v>4</v>
      </c>
      <c r="E682">
        <v>19365</v>
      </c>
      <c r="F682" s="23">
        <v>44013</v>
      </c>
      <c r="G682" s="23">
        <v>44809</v>
      </c>
      <c r="H682">
        <v>115</v>
      </c>
      <c r="I682">
        <v>1</v>
      </c>
      <c r="J682">
        <v>4</v>
      </c>
      <c r="K682">
        <v>30</v>
      </c>
      <c r="L682">
        <v>2</v>
      </c>
      <c r="M682" s="25">
        <v>23.33</v>
      </c>
      <c r="N682" s="25">
        <v>25.993621999999998</v>
      </c>
      <c r="O682" s="27">
        <v>2687300</v>
      </c>
      <c r="P682" s="27">
        <v>132653</v>
      </c>
      <c r="Q682" s="27">
        <v>2356169</v>
      </c>
      <c r="R682" s="27">
        <v>148752</v>
      </c>
      <c r="S682">
        <v>0</v>
      </c>
      <c r="T682">
        <v>0</v>
      </c>
      <c r="V682" s="27">
        <v>471234</v>
      </c>
      <c r="W682" s="27">
        <v>148752</v>
      </c>
      <c r="X682" s="27">
        <v>80181</v>
      </c>
      <c r="AA682" s="23">
        <v>44253</v>
      </c>
      <c r="AB682">
        <v>1</v>
      </c>
      <c r="AC682" t="s">
        <v>57</v>
      </c>
      <c r="AD682">
        <v>1</v>
      </c>
      <c r="AE682">
        <v>30</v>
      </c>
      <c r="AF682" s="27">
        <v>357634</v>
      </c>
      <c r="AM682">
        <v>1</v>
      </c>
      <c r="AN682">
        <v>1</v>
      </c>
      <c r="AQ682" s="27">
        <v>438000</v>
      </c>
      <c r="AR682" t="s">
        <v>58</v>
      </c>
      <c r="AS682">
        <v>0</v>
      </c>
      <c r="AT682">
        <v>2</v>
      </c>
      <c r="AW682">
        <v>1</v>
      </c>
      <c r="AX682">
        <v>2</v>
      </c>
      <c r="AY682">
        <v>44013</v>
      </c>
      <c r="AZ682" t="s">
        <v>59</v>
      </c>
      <c r="BB682">
        <v>1</v>
      </c>
      <c r="BC682">
        <v>7</v>
      </c>
      <c r="BD682">
        <v>2</v>
      </c>
      <c r="BE682" s="3">
        <v>44286</v>
      </c>
      <c r="BF682" s="16" t="str">
        <f>VLOOKUP(C682,'Cta Contable'!A:E,5,FALSE)</f>
        <v>D</v>
      </c>
      <c r="BG682" s="16" t="str">
        <f>VLOOKUP(C682,'Cta Contable'!A:D,4,FALSE)</f>
        <v>Consumo</v>
      </c>
      <c r="BH682" t="str">
        <f>VLOOKUP(Q682,Lista!A:B,2,TRUE)</f>
        <v>1- 2.500.000</v>
      </c>
      <c r="BI682" s="16" t="str">
        <f t="shared" si="22"/>
        <v>Mora</v>
      </c>
      <c r="BJ682" t="str">
        <f t="shared" si="21"/>
        <v>-</v>
      </c>
    </row>
    <row r="683" spans="1:62" x14ac:dyDescent="0.25">
      <c r="A683" t="s">
        <v>56</v>
      </c>
      <c r="B683" t="s">
        <v>171</v>
      </c>
      <c r="C683" s="17">
        <v>144220</v>
      </c>
      <c r="D683">
        <v>4</v>
      </c>
      <c r="E683">
        <v>17070</v>
      </c>
      <c r="F683" s="23">
        <v>44013</v>
      </c>
      <c r="G683" s="23">
        <v>44423</v>
      </c>
      <c r="H683">
        <v>135</v>
      </c>
      <c r="I683">
        <v>1</v>
      </c>
      <c r="J683">
        <v>3</v>
      </c>
      <c r="K683">
        <v>30</v>
      </c>
      <c r="L683">
        <v>2</v>
      </c>
      <c r="M683" s="25">
        <v>20.170000000000002</v>
      </c>
      <c r="N683" s="25">
        <v>22.143163000000001</v>
      </c>
      <c r="O683" s="27">
        <v>5523989</v>
      </c>
      <c r="P683" s="27">
        <v>476583</v>
      </c>
      <c r="Q683" s="27">
        <v>4012759</v>
      </c>
      <c r="R683" s="27">
        <v>221889</v>
      </c>
      <c r="S683">
        <v>0</v>
      </c>
      <c r="T683">
        <v>0</v>
      </c>
      <c r="V683" s="27">
        <v>802552</v>
      </c>
      <c r="W683" s="27">
        <v>221889</v>
      </c>
      <c r="X683" s="27">
        <v>129851</v>
      </c>
      <c r="AA683" s="23">
        <v>44268</v>
      </c>
      <c r="AB683">
        <v>1</v>
      </c>
      <c r="AC683" t="s">
        <v>57</v>
      </c>
      <c r="AD683">
        <v>1</v>
      </c>
      <c r="AE683">
        <v>30</v>
      </c>
      <c r="AF683" s="27">
        <v>1745444</v>
      </c>
      <c r="AM683">
        <v>1</v>
      </c>
      <c r="AN683">
        <v>1</v>
      </c>
      <c r="AQ683" s="27">
        <v>367000</v>
      </c>
      <c r="AR683" t="s">
        <v>58</v>
      </c>
      <c r="AS683">
        <v>0</v>
      </c>
      <c r="AT683">
        <v>2</v>
      </c>
      <c r="AW683">
        <v>1</v>
      </c>
      <c r="AX683">
        <v>2</v>
      </c>
      <c r="AY683">
        <v>44013</v>
      </c>
      <c r="AZ683" t="s">
        <v>59</v>
      </c>
      <c r="BB683">
        <v>1</v>
      </c>
      <c r="BC683">
        <v>7</v>
      </c>
      <c r="BD683">
        <v>2</v>
      </c>
      <c r="BE683" s="3">
        <v>44286</v>
      </c>
      <c r="BF683" s="16" t="str">
        <f>VLOOKUP(C683,'Cta Contable'!A:E,5,FALSE)</f>
        <v>D</v>
      </c>
      <c r="BG683" s="16" t="str">
        <f>VLOOKUP(C683,'Cta Contable'!A:D,4,FALSE)</f>
        <v>Consumo</v>
      </c>
      <c r="BH683" t="str">
        <f>VLOOKUP(Q683,Lista!A:B,2,TRUE)</f>
        <v>2.500.001 - 5.000.000</v>
      </c>
      <c r="BI683" s="16" t="str">
        <f t="shared" si="22"/>
        <v>Mora</v>
      </c>
      <c r="BJ683" t="str">
        <f t="shared" si="21"/>
        <v>-</v>
      </c>
    </row>
    <row r="684" spans="1:62" x14ac:dyDescent="0.25">
      <c r="A684" t="s">
        <v>56</v>
      </c>
      <c r="B684" t="s">
        <v>171</v>
      </c>
      <c r="C684" s="17">
        <v>144220</v>
      </c>
      <c r="D684">
        <v>4</v>
      </c>
      <c r="E684">
        <v>19224</v>
      </c>
      <c r="F684" s="23">
        <v>44013</v>
      </c>
      <c r="G684" s="23">
        <v>44353</v>
      </c>
      <c r="H684">
        <v>144</v>
      </c>
      <c r="I684">
        <v>1</v>
      </c>
      <c r="J684">
        <v>3</v>
      </c>
      <c r="K684">
        <v>30</v>
      </c>
      <c r="L684">
        <v>2</v>
      </c>
      <c r="M684" s="25">
        <v>23.34</v>
      </c>
      <c r="N684" s="25">
        <v>26.005981999999999</v>
      </c>
      <c r="O684" s="27">
        <v>1439834</v>
      </c>
      <c r="P684" s="27">
        <v>146659</v>
      </c>
      <c r="Q684" s="27">
        <v>972436</v>
      </c>
      <c r="R684" s="27">
        <v>41612</v>
      </c>
      <c r="S684">
        <v>0</v>
      </c>
      <c r="T684">
        <v>0</v>
      </c>
      <c r="V684" s="27">
        <v>194487</v>
      </c>
      <c r="W684" s="27">
        <v>41612</v>
      </c>
      <c r="X684" s="27">
        <v>52418</v>
      </c>
      <c r="AA684" s="23">
        <v>44200</v>
      </c>
      <c r="AB684">
        <v>1</v>
      </c>
      <c r="AC684" t="s">
        <v>57</v>
      </c>
      <c r="AD684">
        <v>1</v>
      </c>
      <c r="AE684">
        <v>30</v>
      </c>
      <c r="AF684" s="27">
        <v>549035</v>
      </c>
      <c r="AM684">
        <v>1</v>
      </c>
      <c r="AN684">
        <v>1</v>
      </c>
      <c r="AQ684" s="27">
        <v>144000</v>
      </c>
      <c r="AR684" t="s">
        <v>58</v>
      </c>
      <c r="AS684">
        <v>0</v>
      </c>
      <c r="AT684">
        <v>2</v>
      </c>
      <c r="AW684">
        <v>1</v>
      </c>
      <c r="AX684">
        <v>2</v>
      </c>
      <c r="AY684">
        <v>44013</v>
      </c>
      <c r="AZ684" t="s">
        <v>59</v>
      </c>
      <c r="BB684">
        <v>1</v>
      </c>
      <c r="BC684">
        <v>7</v>
      </c>
      <c r="BD684">
        <v>2</v>
      </c>
      <c r="BE684" s="3">
        <v>44286</v>
      </c>
      <c r="BF684" s="16" t="str">
        <f>VLOOKUP(C684,'Cta Contable'!A:E,5,FALSE)</f>
        <v>D</v>
      </c>
      <c r="BG684" s="16" t="str">
        <f>VLOOKUP(C684,'Cta Contable'!A:D,4,FALSE)</f>
        <v>Consumo</v>
      </c>
      <c r="BH684" t="str">
        <f>VLOOKUP(Q684,Lista!A:B,2,TRUE)</f>
        <v>1- 2.500.000</v>
      </c>
      <c r="BI684" s="16" t="str">
        <f t="shared" si="22"/>
        <v>Mora</v>
      </c>
      <c r="BJ684" t="str">
        <f t="shared" si="21"/>
        <v>-</v>
      </c>
    </row>
    <row r="685" spans="1:62" x14ac:dyDescent="0.25">
      <c r="A685" t="s">
        <v>56</v>
      </c>
      <c r="B685" t="s">
        <v>171</v>
      </c>
      <c r="C685" s="17">
        <v>144220</v>
      </c>
      <c r="D685">
        <v>2</v>
      </c>
      <c r="E685">
        <v>18614</v>
      </c>
      <c r="F685" s="23">
        <v>44013</v>
      </c>
      <c r="G685" s="23">
        <v>45626</v>
      </c>
      <c r="H685">
        <v>30</v>
      </c>
      <c r="I685">
        <v>1</v>
      </c>
      <c r="J685">
        <v>6</v>
      </c>
      <c r="K685">
        <v>30</v>
      </c>
      <c r="L685">
        <v>2</v>
      </c>
      <c r="M685" s="25">
        <v>21.08</v>
      </c>
      <c r="N685" s="25">
        <v>23.240787000000001</v>
      </c>
      <c r="O685" s="27">
        <v>21984443</v>
      </c>
      <c r="P685" s="27">
        <v>648329</v>
      </c>
      <c r="Q685" s="27">
        <v>20340918</v>
      </c>
      <c r="R685" s="27">
        <v>621220</v>
      </c>
      <c r="S685">
        <v>0</v>
      </c>
      <c r="T685">
        <v>0</v>
      </c>
      <c r="V685" s="27">
        <v>4068184</v>
      </c>
      <c r="W685" s="27">
        <v>621220</v>
      </c>
      <c r="X685" s="27">
        <v>0</v>
      </c>
      <c r="AA685" s="23">
        <v>44286</v>
      </c>
      <c r="AB685">
        <v>1</v>
      </c>
      <c r="AC685" t="s">
        <v>57</v>
      </c>
      <c r="AD685">
        <v>1</v>
      </c>
      <c r="AE685">
        <v>30</v>
      </c>
      <c r="AF685" s="27">
        <v>587129</v>
      </c>
      <c r="AM685">
        <v>1</v>
      </c>
      <c r="AN685">
        <v>1</v>
      </c>
      <c r="AO685" s="40">
        <v>44013</v>
      </c>
      <c r="AP685" s="40" t="s">
        <v>62</v>
      </c>
      <c r="AQ685" s="27">
        <v>1963300</v>
      </c>
      <c r="AR685" t="s">
        <v>58</v>
      </c>
      <c r="AS685">
        <v>1</v>
      </c>
      <c r="AT685">
        <v>0</v>
      </c>
      <c r="AW685">
        <v>5</v>
      </c>
      <c r="BB685">
        <v>1</v>
      </c>
      <c r="BC685">
        <v>7</v>
      </c>
      <c r="BD685">
        <v>2</v>
      </c>
      <c r="BE685" s="3">
        <v>44286</v>
      </c>
      <c r="BF685" s="16" t="str">
        <f>VLOOKUP(C685,'Cta Contable'!A:E,5,FALSE)</f>
        <v>D</v>
      </c>
      <c r="BG685" s="16" t="str">
        <f>VLOOKUP(C685,'Cta Contable'!A:D,4,FALSE)</f>
        <v>Consumo</v>
      </c>
      <c r="BH685" t="str">
        <f>VLOOKUP(Q685,Lista!A:B,2,TRUE)</f>
        <v>20.000.001 - 63.000.000</v>
      </c>
      <c r="BI685" s="16" t="str">
        <f t="shared" si="22"/>
        <v>Mora</v>
      </c>
      <c r="BJ685" t="str">
        <f t="shared" si="21"/>
        <v>Reestructurado</v>
      </c>
    </row>
    <row r="686" spans="1:62" x14ac:dyDescent="0.25">
      <c r="A686" t="s">
        <v>56</v>
      </c>
      <c r="B686" t="s">
        <v>171</v>
      </c>
      <c r="C686" s="17">
        <v>144220</v>
      </c>
      <c r="D686">
        <v>4</v>
      </c>
      <c r="E686">
        <v>20186</v>
      </c>
      <c r="F686" s="23">
        <v>43986</v>
      </c>
      <c r="G686" s="23">
        <v>45214</v>
      </c>
      <c r="H686">
        <v>105</v>
      </c>
      <c r="I686">
        <v>1</v>
      </c>
      <c r="J686">
        <v>5</v>
      </c>
      <c r="K686">
        <v>30</v>
      </c>
      <c r="L686">
        <v>2</v>
      </c>
      <c r="M686" s="25">
        <v>19.320074000000002</v>
      </c>
      <c r="N686" s="25">
        <v>21.126100000000001</v>
      </c>
      <c r="O686" s="27">
        <v>5000000</v>
      </c>
      <c r="P686" s="27">
        <v>170511</v>
      </c>
      <c r="Q686" s="27">
        <v>4496357</v>
      </c>
      <c r="R686" s="27">
        <v>191347</v>
      </c>
      <c r="S686">
        <v>0</v>
      </c>
      <c r="T686">
        <v>0</v>
      </c>
      <c r="V686" s="27">
        <v>899271</v>
      </c>
      <c r="W686" s="27">
        <v>191347</v>
      </c>
      <c r="X686" s="27">
        <v>109707</v>
      </c>
      <c r="AA686" s="23">
        <v>44161</v>
      </c>
      <c r="AB686">
        <v>1</v>
      </c>
      <c r="AC686" t="s">
        <v>57</v>
      </c>
      <c r="AD686">
        <v>1</v>
      </c>
      <c r="AE686">
        <v>30</v>
      </c>
      <c r="AF686" s="27">
        <v>360620</v>
      </c>
      <c r="AM686">
        <v>1</v>
      </c>
      <c r="AN686">
        <v>1</v>
      </c>
      <c r="AQ686" s="27">
        <v>966623</v>
      </c>
      <c r="AR686" t="s">
        <v>58</v>
      </c>
      <c r="AS686">
        <v>0</v>
      </c>
      <c r="AT686">
        <v>2</v>
      </c>
      <c r="AW686">
        <v>5</v>
      </c>
      <c r="BB686">
        <v>1</v>
      </c>
      <c r="BC686">
        <v>7</v>
      </c>
      <c r="BD686">
        <v>2</v>
      </c>
      <c r="BE686" s="3">
        <v>44286</v>
      </c>
      <c r="BF686" s="16" t="str">
        <f>VLOOKUP(C686,'Cta Contable'!A:E,5,FALSE)</f>
        <v>D</v>
      </c>
      <c r="BG686" s="16" t="str">
        <f>VLOOKUP(C686,'Cta Contable'!A:D,4,FALSE)</f>
        <v>Consumo</v>
      </c>
      <c r="BH686" t="str">
        <f>VLOOKUP(Q686,Lista!A:B,2,TRUE)</f>
        <v>2.500.001 - 5.000.000</v>
      </c>
      <c r="BI686" s="16" t="str">
        <f t="shared" si="22"/>
        <v>Mora</v>
      </c>
      <c r="BJ686" t="str">
        <f t="shared" si="21"/>
        <v>-</v>
      </c>
    </row>
    <row r="687" spans="1:62" x14ac:dyDescent="0.25">
      <c r="A687" t="s">
        <v>56</v>
      </c>
      <c r="B687" t="s">
        <v>171</v>
      </c>
      <c r="C687" s="17">
        <v>144220</v>
      </c>
      <c r="D687">
        <v>4</v>
      </c>
      <c r="E687">
        <v>550002829</v>
      </c>
      <c r="F687" s="23">
        <v>43495</v>
      </c>
      <c r="G687" s="23">
        <v>44231</v>
      </c>
      <c r="H687">
        <v>176</v>
      </c>
      <c r="I687">
        <v>1</v>
      </c>
      <c r="J687">
        <v>19</v>
      </c>
      <c r="K687">
        <v>30</v>
      </c>
      <c r="L687">
        <v>2</v>
      </c>
      <c r="M687" s="25">
        <v>23.432207999999999</v>
      </c>
      <c r="N687" s="25">
        <v>26.12</v>
      </c>
      <c r="O687" s="27">
        <v>5000000</v>
      </c>
      <c r="P687" s="27">
        <v>264480</v>
      </c>
      <c r="Q687" s="27">
        <v>1228758</v>
      </c>
      <c r="R687" s="27">
        <v>46782</v>
      </c>
      <c r="S687">
        <v>0</v>
      </c>
      <c r="T687">
        <v>0</v>
      </c>
      <c r="V687" s="27">
        <v>245752</v>
      </c>
      <c r="W687" s="27">
        <v>46782</v>
      </c>
      <c r="X687" s="27">
        <v>90954</v>
      </c>
      <c r="AA687" s="23">
        <v>44124</v>
      </c>
      <c r="AB687">
        <v>1</v>
      </c>
      <c r="AC687" t="s">
        <v>57</v>
      </c>
      <c r="AD687">
        <v>1</v>
      </c>
      <c r="AE687">
        <v>30</v>
      </c>
      <c r="AF687" s="27">
        <v>1228758</v>
      </c>
      <c r="AM687">
        <v>1</v>
      </c>
      <c r="AN687">
        <v>1</v>
      </c>
      <c r="AQ687" s="27">
        <v>264157</v>
      </c>
      <c r="AR687" t="s">
        <v>58</v>
      </c>
      <c r="AS687">
        <v>0</v>
      </c>
      <c r="AT687">
        <v>2</v>
      </c>
      <c r="AW687">
        <v>5</v>
      </c>
      <c r="BB687">
        <v>2</v>
      </c>
      <c r="BC687">
        <v>7</v>
      </c>
      <c r="BD687">
        <v>2</v>
      </c>
      <c r="BE687" s="3">
        <v>44286</v>
      </c>
      <c r="BF687" s="16" t="str">
        <f>VLOOKUP(C687,'Cta Contable'!A:E,5,FALSE)</f>
        <v>D</v>
      </c>
      <c r="BG687" s="16" t="str">
        <f>VLOOKUP(C687,'Cta Contable'!A:D,4,FALSE)</f>
        <v>Consumo</v>
      </c>
      <c r="BH687" t="str">
        <f>VLOOKUP(Q687,Lista!A:B,2,TRUE)</f>
        <v>1- 2.500.000</v>
      </c>
      <c r="BI687" s="16" t="str">
        <f t="shared" si="22"/>
        <v>Mora</v>
      </c>
      <c r="BJ687" t="str">
        <f t="shared" si="21"/>
        <v>-</v>
      </c>
    </row>
    <row r="688" spans="1:62" x14ac:dyDescent="0.25">
      <c r="A688" t="s">
        <v>56</v>
      </c>
      <c r="B688" t="s">
        <v>171</v>
      </c>
      <c r="C688" s="17">
        <v>144220</v>
      </c>
      <c r="D688">
        <v>4</v>
      </c>
      <c r="E688">
        <v>550003048</v>
      </c>
      <c r="F688" s="23">
        <v>43833</v>
      </c>
      <c r="G688" s="23">
        <v>44259</v>
      </c>
      <c r="H688">
        <v>176</v>
      </c>
      <c r="I688">
        <v>1</v>
      </c>
      <c r="J688">
        <v>8</v>
      </c>
      <c r="K688">
        <v>30</v>
      </c>
      <c r="L688">
        <v>2</v>
      </c>
      <c r="M688" s="25">
        <v>23.432207999999999</v>
      </c>
      <c r="N688" s="25">
        <v>26.12</v>
      </c>
      <c r="O688" s="27">
        <v>1500000</v>
      </c>
      <c r="P688" s="27">
        <v>123867</v>
      </c>
      <c r="Q688" s="27">
        <v>615037</v>
      </c>
      <c r="R688" s="27">
        <v>28184</v>
      </c>
      <c r="S688">
        <v>0</v>
      </c>
      <c r="T688">
        <v>0</v>
      </c>
      <c r="V688" s="27">
        <v>123007</v>
      </c>
      <c r="W688" s="27">
        <v>28184</v>
      </c>
      <c r="X688" s="27">
        <v>45695</v>
      </c>
      <c r="AA688" s="23">
        <v>44161</v>
      </c>
      <c r="AB688">
        <v>1</v>
      </c>
      <c r="AC688" t="s">
        <v>57</v>
      </c>
      <c r="AD688">
        <v>1</v>
      </c>
      <c r="AE688">
        <v>30</v>
      </c>
      <c r="AF688" s="27">
        <v>615037</v>
      </c>
      <c r="AM688">
        <v>1</v>
      </c>
      <c r="AN688">
        <v>1</v>
      </c>
      <c r="AQ688" s="27">
        <v>132220</v>
      </c>
      <c r="AR688" t="s">
        <v>58</v>
      </c>
      <c r="AS688">
        <v>0</v>
      </c>
      <c r="AT688">
        <v>2</v>
      </c>
      <c r="AW688">
        <v>5</v>
      </c>
      <c r="BB688">
        <v>2</v>
      </c>
      <c r="BC688">
        <v>7</v>
      </c>
      <c r="BD688">
        <v>2</v>
      </c>
      <c r="BE688" s="3">
        <v>44286</v>
      </c>
      <c r="BF688" s="16" t="str">
        <f>VLOOKUP(C688,'Cta Contable'!A:E,5,FALSE)</f>
        <v>D</v>
      </c>
      <c r="BG688" s="16" t="str">
        <f>VLOOKUP(C688,'Cta Contable'!A:D,4,FALSE)</f>
        <v>Consumo</v>
      </c>
      <c r="BH688" t="str">
        <f>VLOOKUP(Q688,Lista!A:B,2,TRUE)</f>
        <v>1- 2.500.000</v>
      </c>
      <c r="BI688" s="16" t="str">
        <f t="shared" si="22"/>
        <v>Mora</v>
      </c>
      <c r="BJ688" t="str">
        <f t="shared" si="21"/>
        <v>-</v>
      </c>
    </row>
    <row r="689" spans="1:62" x14ac:dyDescent="0.25">
      <c r="A689" t="s">
        <v>56</v>
      </c>
      <c r="B689" t="s">
        <v>171</v>
      </c>
      <c r="C689" s="17">
        <v>144220</v>
      </c>
      <c r="D689">
        <v>2</v>
      </c>
      <c r="E689">
        <v>18617</v>
      </c>
      <c r="F689" s="23">
        <v>44013</v>
      </c>
      <c r="G689" s="23">
        <v>44255</v>
      </c>
      <c r="H689">
        <v>122</v>
      </c>
      <c r="I689">
        <v>1</v>
      </c>
      <c r="J689">
        <v>3</v>
      </c>
      <c r="K689">
        <v>30</v>
      </c>
      <c r="L689">
        <v>2</v>
      </c>
      <c r="M689" s="25">
        <v>21.08</v>
      </c>
      <c r="N689" s="25">
        <v>23.240787000000001</v>
      </c>
      <c r="O689" s="27">
        <v>551839</v>
      </c>
      <c r="P689" s="27">
        <v>84470</v>
      </c>
      <c r="Q689" s="27">
        <v>323547</v>
      </c>
      <c r="R689" s="27">
        <v>16036</v>
      </c>
      <c r="S689">
        <v>0</v>
      </c>
      <c r="T689">
        <v>0</v>
      </c>
      <c r="V689" s="27">
        <v>64709</v>
      </c>
      <c r="W689" s="27">
        <v>16036</v>
      </c>
      <c r="X689" s="27">
        <v>12137</v>
      </c>
      <c r="AA689" s="23">
        <v>44196</v>
      </c>
      <c r="AB689">
        <v>1</v>
      </c>
      <c r="AC689" t="s">
        <v>57</v>
      </c>
      <c r="AD689">
        <v>1</v>
      </c>
      <c r="AE689">
        <v>30</v>
      </c>
      <c r="AF689" s="27">
        <v>323547</v>
      </c>
      <c r="AM689">
        <v>1</v>
      </c>
      <c r="AN689">
        <v>1</v>
      </c>
      <c r="AO689" s="40">
        <v>44013</v>
      </c>
      <c r="AP689" s="40" t="s">
        <v>56</v>
      </c>
      <c r="AQ689" s="27">
        <v>284000</v>
      </c>
      <c r="AR689" t="s">
        <v>58</v>
      </c>
      <c r="AS689">
        <v>1</v>
      </c>
      <c r="AT689">
        <v>0</v>
      </c>
      <c r="AW689">
        <v>5</v>
      </c>
      <c r="BB689">
        <v>1</v>
      </c>
      <c r="BC689">
        <v>7</v>
      </c>
      <c r="BD689">
        <v>2</v>
      </c>
      <c r="BE689" s="3">
        <v>44286</v>
      </c>
      <c r="BF689" s="16" t="str">
        <f>VLOOKUP(C689,'Cta Contable'!A:E,5,FALSE)</f>
        <v>D</v>
      </c>
      <c r="BG689" s="16" t="str">
        <f>VLOOKUP(C689,'Cta Contable'!A:D,4,FALSE)</f>
        <v>Consumo</v>
      </c>
      <c r="BH689" t="str">
        <f>VLOOKUP(Q689,Lista!A:B,2,TRUE)</f>
        <v>1- 2.500.000</v>
      </c>
      <c r="BI689" s="16" t="str">
        <f t="shared" si="22"/>
        <v>Mora</v>
      </c>
      <c r="BJ689" t="str">
        <f t="shared" si="21"/>
        <v>Reestructurado</v>
      </c>
    </row>
    <row r="690" spans="1:62" x14ac:dyDescent="0.25">
      <c r="A690" t="s">
        <v>56</v>
      </c>
      <c r="B690" t="s">
        <v>171</v>
      </c>
      <c r="C690" s="17">
        <v>144220</v>
      </c>
      <c r="D690">
        <v>2</v>
      </c>
      <c r="E690">
        <v>18298</v>
      </c>
      <c r="F690" s="23">
        <v>44013</v>
      </c>
      <c r="G690" s="23">
        <v>45170</v>
      </c>
      <c r="H690">
        <v>29</v>
      </c>
      <c r="I690">
        <v>1</v>
      </c>
      <c r="J690">
        <v>7</v>
      </c>
      <c r="K690">
        <v>30</v>
      </c>
      <c r="L690">
        <v>2</v>
      </c>
      <c r="M690" s="25">
        <v>21.03</v>
      </c>
      <c r="N690" s="25">
        <v>23.180243999999998</v>
      </c>
      <c r="O690" s="27">
        <v>6132343</v>
      </c>
      <c r="P690" s="27">
        <v>222392</v>
      </c>
      <c r="Q690" s="27">
        <v>5176475</v>
      </c>
      <c r="R690" s="27">
        <v>87361</v>
      </c>
      <c r="S690">
        <v>0</v>
      </c>
      <c r="T690">
        <v>0</v>
      </c>
      <c r="V690" s="27">
        <v>1035295</v>
      </c>
      <c r="W690" s="27">
        <v>87361</v>
      </c>
      <c r="X690" s="27">
        <v>0</v>
      </c>
      <c r="AA690" s="23">
        <v>44282</v>
      </c>
      <c r="AB690">
        <v>1</v>
      </c>
      <c r="AC690" t="s">
        <v>57</v>
      </c>
      <c r="AD690">
        <v>1</v>
      </c>
      <c r="AE690">
        <v>30</v>
      </c>
      <c r="AF690" s="27">
        <v>21927</v>
      </c>
      <c r="AM690">
        <v>1</v>
      </c>
      <c r="AN690">
        <v>1</v>
      </c>
      <c r="AO690" s="40">
        <v>44013</v>
      </c>
      <c r="AP690" s="40" t="s">
        <v>56</v>
      </c>
      <c r="AQ690" s="27">
        <v>785765</v>
      </c>
      <c r="AR690" t="s">
        <v>58</v>
      </c>
      <c r="AS690">
        <v>1</v>
      </c>
      <c r="AT690">
        <v>2</v>
      </c>
      <c r="AW690">
        <v>5</v>
      </c>
      <c r="BB690">
        <v>1</v>
      </c>
      <c r="BC690">
        <v>7</v>
      </c>
      <c r="BD690">
        <v>2</v>
      </c>
      <c r="BE690" s="3">
        <v>44286</v>
      </c>
      <c r="BF690" s="16" t="str">
        <f>VLOOKUP(C690,'Cta Contable'!A:E,5,FALSE)</f>
        <v>D</v>
      </c>
      <c r="BG690" s="16" t="str">
        <f>VLOOKUP(C690,'Cta Contable'!A:D,4,FALSE)</f>
        <v>Consumo</v>
      </c>
      <c r="BH690" t="str">
        <f>VLOOKUP(Q690,Lista!A:B,2,TRUE)</f>
        <v>5.000.001 - 10.000.000</v>
      </c>
      <c r="BI690" s="16" t="str">
        <f t="shared" si="22"/>
        <v>Mora</v>
      </c>
      <c r="BJ690" t="str">
        <f t="shared" si="21"/>
        <v>Reestructurado</v>
      </c>
    </row>
    <row r="691" spans="1:62" x14ac:dyDescent="0.25">
      <c r="A691" t="s">
        <v>56</v>
      </c>
      <c r="B691" t="s">
        <v>171</v>
      </c>
      <c r="C691" s="17">
        <v>144220</v>
      </c>
      <c r="D691">
        <v>4</v>
      </c>
      <c r="E691">
        <v>21218</v>
      </c>
      <c r="F691" s="23">
        <v>44216</v>
      </c>
      <c r="G691" s="23">
        <v>45127</v>
      </c>
      <c r="H691">
        <v>0</v>
      </c>
      <c r="I691">
        <v>1</v>
      </c>
      <c r="J691">
        <v>2</v>
      </c>
      <c r="K691">
        <v>30</v>
      </c>
      <c r="L691">
        <v>2</v>
      </c>
      <c r="M691" s="25">
        <v>11.420004</v>
      </c>
      <c r="N691" s="25">
        <v>12.03712</v>
      </c>
      <c r="O691" s="27">
        <v>876000</v>
      </c>
      <c r="P691" s="27">
        <v>33704</v>
      </c>
      <c r="Q691" s="27">
        <v>825024</v>
      </c>
      <c r="R691" s="27">
        <v>2259</v>
      </c>
      <c r="S691">
        <v>0</v>
      </c>
      <c r="T691">
        <v>0</v>
      </c>
      <c r="V691" s="27">
        <v>165005</v>
      </c>
      <c r="W691" s="27">
        <v>2259</v>
      </c>
      <c r="X691" s="27">
        <v>0</v>
      </c>
      <c r="AA691" s="23">
        <v>44282</v>
      </c>
      <c r="AB691">
        <v>1</v>
      </c>
      <c r="AC691" t="s">
        <v>57</v>
      </c>
      <c r="AD691">
        <v>1</v>
      </c>
      <c r="AE691">
        <v>30</v>
      </c>
      <c r="AF691" s="27">
        <v>0</v>
      </c>
      <c r="AM691">
        <v>1</v>
      </c>
      <c r="AN691">
        <v>1</v>
      </c>
      <c r="AQ691" s="27">
        <v>125235</v>
      </c>
      <c r="AR691" t="s">
        <v>58</v>
      </c>
      <c r="AS691">
        <v>0</v>
      </c>
      <c r="AT691">
        <v>0</v>
      </c>
      <c r="AW691">
        <v>5</v>
      </c>
      <c r="BB691">
        <v>1</v>
      </c>
      <c r="BC691">
        <v>7</v>
      </c>
      <c r="BD691">
        <v>2</v>
      </c>
      <c r="BE691" s="3">
        <v>44286</v>
      </c>
      <c r="BF691" s="16" t="str">
        <f>VLOOKUP(C691,'Cta Contable'!A:E,5,FALSE)</f>
        <v>D</v>
      </c>
      <c r="BG691" s="16" t="str">
        <f>VLOOKUP(C691,'Cta Contable'!A:D,4,FALSE)</f>
        <v>Consumo</v>
      </c>
      <c r="BH691" t="str">
        <f>VLOOKUP(Q691,Lista!A:B,2,TRUE)</f>
        <v>1- 2.500.000</v>
      </c>
      <c r="BI691" s="16" t="str">
        <f t="shared" si="22"/>
        <v>Mora</v>
      </c>
      <c r="BJ691" t="str">
        <f t="shared" si="21"/>
        <v>-</v>
      </c>
    </row>
    <row r="692" spans="1:62" x14ac:dyDescent="0.25">
      <c r="A692" t="s">
        <v>56</v>
      </c>
      <c r="B692" t="s">
        <v>171</v>
      </c>
      <c r="C692" s="17">
        <v>144220</v>
      </c>
      <c r="D692">
        <v>4</v>
      </c>
      <c r="E692">
        <v>18500</v>
      </c>
      <c r="F692" s="23">
        <v>43567</v>
      </c>
      <c r="G692" s="23">
        <v>44298</v>
      </c>
      <c r="H692">
        <v>138</v>
      </c>
      <c r="I692">
        <v>1</v>
      </c>
      <c r="J692">
        <v>17</v>
      </c>
      <c r="K692">
        <v>30</v>
      </c>
      <c r="L692">
        <v>2</v>
      </c>
      <c r="M692" s="25">
        <v>23.432207999999999</v>
      </c>
      <c r="N692" s="25">
        <v>26.12</v>
      </c>
      <c r="O692" s="27">
        <v>5000000</v>
      </c>
      <c r="P692" s="27">
        <v>263060</v>
      </c>
      <c r="Q692" s="27">
        <v>1475679</v>
      </c>
      <c r="R692" s="27">
        <v>89579</v>
      </c>
      <c r="S692">
        <v>0</v>
      </c>
      <c r="T692">
        <v>0</v>
      </c>
      <c r="V692" s="27">
        <v>295136</v>
      </c>
      <c r="W692" s="27">
        <v>89579</v>
      </c>
      <c r="X692" s="27">
        <v>73430</v>
      </c>
      <c r="AA692" s="23">
        <v>44166</v>
      </c>
      <c r="AB692">
        <v>1</v>
      </c>
      <c r="AC692" t="s">
        <v>57</v>
      </c>
      <c r="AD692">
        <v>1</v>
      </c>
      <c r="AE692">
        <v>30</v>
      </c>
      <c r="AF692" s="27">
        <v>1217667</v>
      </c>
      <c r="AM692">
        <v>1</v>
      </c>
      <c r="AN692">
        <v>1</v>
      </c>
      <c r="AQ692" s="27">
        <v>880000</v>
      </c>
      <c r="AR692" t="s">
        <v>58</v>
      </c>
      <c r="AS692">
        <v>0</v>
      </c>
      <c r="AT692">
        <v>2</v>
      </c>
      <c r="AW692">
        <v>5</v>
      </c>
      <c r="BB692">
        <v>1</v>
      </c>
      <c r="BC692">
        <v>7</v>
      </c>
      <c r="BD692">
        <v>2</v>
      </c>
      <c r="BE692" s="3">
        <v>44286</v>
      </c>
      <c r="BF692" s="16" t="str">
        <f>VLOOKUP(C692,'Cta Contable'!A:E,5,FALSE)</f>
        <v>D</v>
      </c>
      <c r="BG692" s="16" t="str">
        <f>VLOOKUP(C692,'Cta Contable'!A:D,4,FALSE)</f>
        <v>Consumo</v>
      </c>
      <c r="BH692" t="str">
        <f>VLOOKUP(Q692,Lista!A:B,2,TRUE)</f>
        <v>1- 2.500.000</v>
      </c>
      <c r="BI692" s="16" t="str">
        <f t="shared" si="22"/>
        <v>Mora</v>
      </c>
      <c r="BJ692" t="str">
        <f t="shared" si="21"/>
        <v>-</v>
      </c>
    </row>
    <row r="693" spans="1:62" x14ac:dyDescent="0.25">
      <c r="A693" t="s">
        <v>56</v>
      </c>
      <c r="B693" t="s">
        <v>171</v>
      </c>
      <c r="C693" s="17">
        <v>144220</v>
      </c>
      <c r="D693">
        <v>4</v>
      </c>
      <c r="E693">
        <v>19994</v>
      </c>
      <c r="F693" s="23">
        <v>43889</v>
      </c>
      <c r="G693" s="23">
        <v>45061</v>
      </c>
      <c r="H693">
        <v>135</v>
      </c>
      <c r="I693">
        <v>1</v>
      </c>
      <c r="J693">
        <v>7</v>
      </c>
      <c r="K693">
        <v>30</v>
      </c>
      <c r="L693">
        <v>2</v>
      </c>
      <c r="M693" s="25">
        <v>23.432207999999999</v>
      </c>
      <c r="N693" s="25">
        <v>26.12</v>
      </c>
      <c r="O693" s="27">
        <v>10500000</v>
      </c>
      <c r="P693" s="27">
        <v>394174</v>
      </c>
      <c r="Q693" s="27">
        <v>9092886</v>
      </c>
      <c r="R693" s="27">
        <v>581838</v>
      </c>
      <c r="S693">
        <v>0</v>
      </c>
      <c r="T693">
        <v>0</v>
      </c>
      <c r="V693" s="27">
        <v>1818577</v>
      </c>
      <c r="W693" s="27">
        <v>581838</v>
      </c>
      <c r="X693" s="27">
        <v>231515</v>
      </c>
      <c r="AA693" s="23">
        <v>44270</v>
      </c>
      <c r="AB693">
        <v>1</v>
      </c>
      <c r="AC693" t="s">
        <v>57</v>
      </c>
      <c r="AD693">
        <v>1</v>
      </c>
      <c r="AE693">
        <v>30</v>
      </c>
      <c r="AF693" s="27">
        <v>1118978</v>
      </c>
      <c r="AM693">
        <v>1</v>
      </c>
      <c r="AN693">
        <v>1</v>
      </c>
      <c r="AQ693" s="27">
        <v>278000</v>
      </c>
      <c r="AR693" t="s">
        <v>58</v>
      </c>
      <c r="AS693">
        <v>0</v>
      </c>
      <c r="AT693">
        <v>2</v>
      </c>
      <c r="AW693">
        <v>5</v>
      </c>
      <c r="BB693">
        <v>1</v>
      </c>
      <c r="BC693">
        <v>7</v>
      </c>
      <c r="BD693">
        <v>2</v>
      </c>
      <c r="BE693" s="3">
        <v>44286</v>
      </c>
      <c r="BF693" s="16" t="s">
        <v>59</v>
      </c>
      <c r="BG693" s="16" t="str">
        <f>VLOOKUP(C693,'Cta Contable'!A:D,4,FALSE)</f>
        <v>Consumo</v>
      </c>
      <c r="BH693" t="str">
        <f>VLOOKUP(Q693,Lista!A:B,2,TRUE)</f>
        <v>5.000.001 - 10.000.000</v>
      </c>
      <c r="BI693" s="16" t="str">
        <f t="shared" si="22"/>
        <v>Al día</v>
      </c>
      <c r="BJ693" t="str">
        <f t="shared" si="21"/>
        <v>-</v>
      </c>
    </row>
    <row r="694" spans="1:62" x14ac:dyDescent="0.25">
      <c r="A694" t="s">
        <v>56</v>
      </c>
      <c r="B694" t="s">
        <v>171</v>
      </c>
      <c r="C694" s="17">
        <v>144220</v>
      </c>
      <c r="D694">
        <v>4</v>
      </c>
      <c r="E694">
        <v>20190</v>
      </c>
      <c r="F694" s="23">
        <v>43990</v>
      </c>
      <c r="G694" s="23">
        <v>44600</v>
      </c>
      <c r="H694">
        <v>142</v>
      </c>
      <c r="I694">
        <v>1</v>
      </c>
      <c r="J694">
        <v>4</v>
      </c>
      <c r="K694">
        <v>30</v>
      </c>
      <c r="L694">
        <v>2</v>
      </c>
      <c r="M694" s="25">
        <v>21.02</v>
      </c>
      <c r="N694" s="25">
        <v>23.168139</v>
      </c>
      <c r="O694" s="27">
        <v>3000000</v>
      </c>
      <c r="P694" s="27">
        <v>179103</v>
      </c>
      <c r="Q694" s="27">
        <v>2480331</v>
      </c>
      <c r="R694" s="27">
        <v>132525</v>
      </c>
      <c r="S694">
        <v>0</v>
      </c>
      <c r="T694">
        <v>0</v>
      </c>
      <c r="V694" s="27">
        <v>496066</v>
      </c>
      <c r="W694" s="27">
        <v>132525</v>
      </c>
      <c r="X694" s="27">
        <v>120864</v>
      </c>
      <c r="AA694" s="23">
        <v>44166</v>
      </c>
      <c r="AB694">
        <v>1</v>
      </c>
      <c r="AC694" t="s">
        <v>57</v>
      </c>
      <c r="AD694">
        <v>1</v>
      </c>
      <c r="AE694">
        <v>30</v>
      </c>
      <c r="AF694" s="27">
        <v>702457</v>
      </c>
      <c r="AM694">
        <v>1</v>
      </c>
      <c r="AN694">
        <v>1</v>
      </c>
      <c r="AQ694" s="27">
        <v>228000</v>
      </c>
      <c r="AR694" t="s">
        <v>58</v>
      </c>
      <c r="AS694">
        <v>0</v>
      </c>
      <c r="AT694">
        <v>2</v>
      </c>
      <c r="AW694">
        <v>5</v>
      </c>
      <c r="BB694">
        <v>1</v>
      </c>
      <c r="BC694">
        <v>7</v>
      </c>
      <c r="BD694">
        <v>2</v>
      </c>
      <c r="BE694" s="3">
        <v>44286</v>
      </c>
      <c r="BF694" s="16" t="s">
        <v>59</v>
      </c>
      <c r="BG694" s="16" t="str">
        <f>VLOOKUP(C694,'Cta Contable'!A:D,4,FALSE)</f>
        <v>Consumo</v>
      </c>
      <c r="BH694" t="str">
        <f>VLOOKUP(Q694,Lista!A:B,2,TRUE)</f>
        <v>1- 2.500.000</v>
      </c>
      <c r="BI694" s="16" t="str">
        <f t="shared" si="22"/>
        <v>Al día</v>
      </c>
      <c r="BJ694" t="str">
        <f t="shared" si="21"/>
        <v>-</v>
      </c>
    </row>
    <row r="695" spans="1:62" x14ac:dyDescent="0.25">
      <c r="A695" t="s">
        <v>56</v>
      </c>
      <c r="B695" t="s">
        <v>171</v>
      </c>
      <c r="C695" s="17">
        <v>144220</v>
      </c>
      <c r="D695">
        <v>4</v>
      </c>
      <c r="E695">
        <v>19285</v>
      </c>
      <c r="F695" s="23">
        <v>44013</v>
      </c>
      <c r="G695" s="23">
        <v>44566</v>
      </c>
      <c r="H695">
        <v>175</v>
      </c>
      <c r="I695">
        <v>1</v>
      </c>
      <c r="J695">
        <v>2</v>
      </c>
      <c r="K695">
        <v>30</v>
      </c>
      <c r="L695">
        <v>2</v>
      </c>
      <c r="M695" s="25">
        <v>23.34</v>
      </c>
      <c r="N695" s="25">
        <v>26.005981999999999</v>
      </c>
      <c r="O695" s="27">
        <v>3274512</v>
      </c>
      <c r="P695" s="27">
        <v>217362</v>
      </c>
      <c r="Q695" s="27">
        <v>2964177</v>
      </c>
      <c r="R695" s="27">
        <v>131321</v>
      </c>
      <c r="S695">
        <v>0</v>
      </c>
      <c r="T695">
        <v>0</v>
      </c>
      <c r="V695" s="27">
        <v>592835</v>
      </c>
      <c r="W695" s="27">
        <v>131321</v>
      </c>
      <c r="X695" s="27">
        <v>219969</v>
      </c>
      <c r="AA695" s="23">
        <v>44139</v>
      </c>
      <c r="AB695">
        <v>1</v>
      </c>
      <c r="AC695" t="s">
        <v>57</v>
      </c>
      <c r="AD695">
        <v>1</v>
      </c>
      <c r="AE695">
        <v>30</v>
      </c>
      <c r="AF695" s="27">
        <v>1006074</v>
      </c>
      <c r="AM695">
        <v>1</v>
      </c>
      <c r="AN695">
        <v>1</v>
      </c>
      <c r="AQ695" s="27">
        <v>748000</v>
      </c>
      <c r="AR695" t="s">
        <v>58</v>
      </c>
      <c r="AS695">
        <v>0</v>
      </c>
      <c r="AT695">
        <v>2</v>
      </c>
      <c r="AW695">
        <v>1</v>
      </c>
      <c r="AX695">
        <v>2</v>
      </c>
      <c r="AY695">
        <v>44013</v>
      </c>
      <c r="AZ695" t="s">
        <v>59</v>
      </c>
      <c r="BB695">
        <v>1</v>
      </c>
      <c r="BC695">
        <v>7</v>
      </c>
      <c r="BD695">
        <v>2</v>
      </c>
      <c r="BE695" s="3">
        <v>44286</v>
      </c>
      <c r="BF695" s="16" t="s">
        <v>59</v>
      </c>
      <c r="BG695" s="16" t="str">
        <f>VLOOKUP(C695,'Cta Contable'!A:D,4,FALSE)</f>
        <v>Consumo</v>
      </c>
      <c r="BH695" t="str">
        <f>VLOOKUP(Q695,Lista!A:B,2,TRUE)</f>
        <v>2.500.001 - 5.000.000</v>
      </c>
      <c r="BI695" s="16" t="str">
        <f t="shared" si="22"/>
        <v>Al día</v>
      </c>
      <c r="BJ695" t="str">
        <f t="shared" si="21"/>
        <v>-</v>
      </c>
    </row>
    <row r="696" spans="1:62" x14ac:dyDescent="0.25">
      <c r="A696" t="s">
        <v>56</v>
      </c>
      <c r="B696" t="s">
        <v>171</v>
      </c>
      <c r="C696" s="17">
        <v>144220</v>
      </c>
      <c r="D696">
        <v>4</v>
      </c>
      <c r="E696">
        <v>16111</v>
      </c>
      <c r="F696" s="23">
        <v>44013</v>
      </c>
      <c r="G696" s="23">
        <v>48735</v>
      </c>
      <c r="H696">
        <v>55</v>
      </c>
      <c r="I696">
        <v>1</v>
      </c>
      <c r="J696">
        <v>6</v>
      </c>
      <c r="K696">
        <v>30</v>
      </c>
      <c r="L696">
        <v>2</v>
      </c>
      <c r="M696" s="25">
        <v>12.000000999999999</v>
      </c>
      <c r="N696" s="25">
        <v>12.682504</v>
      </c>
      <c r="O696" s="27">
        <v>41045587</v>
      </c>
      <c r="P696" s="27">
        <v>522134</v>
      </c>
      <c r="Q696" s="27">
        <v>40358541</v>
      </c>
      <c r="R696" s="27">
        <v>808861</v>
      </c>
      <c r="S696">
        <v>0</v>
      </c>
      <c r="T696">
        <v>0</v>
      </c>
      <c r="V696" s="27">
        <v>8071708</v>
      </c>
      <c r="W696" s="27">
        <v>808861</v>
      </c>
      <c r="X696" s="27">
        <v>0</v>
      </c>
      <c r="AA696" s="23">
        <v>44273</v>
      </c>
      <c r="AB696">
        <v>1</v>
      </c>
      <c r="AC696" t="s">
        <v>57</v>
      </c>
      <c r="AD696">
        <v>1</v>
      </c>
      <c r="AE696">
        <v>30</v>
      </c>
      <c r="AF696" s="27">
        <v>238309</v>
      </c>
      <c r="AM696">
        <v>1</v>
      </c>
      <c r="AN696">
        <v>1</v>
      </c>
      <c r="AQ696" s="27">
        <v>14688</v>
      </c>
      <c r="AR696" t="s">
        <v>58</v>
      </c>
      <c r="AS696">
        <v>0</v>
      </c>
      <c r="AT696">
        <v>0</v>
      </c>
      <c r="AW696">
        <v>1</v>
      </c>
      <c r="AX696">
        <v>2</v>
      </c>
      <c r="AY696">
        <v>44013</v>
      </c>
      <c r="AZ696" t="s">
        <v>56</v>
      </c>
      <c r="BB696">
        <v>1</v>
      </c>
      <c r="BC696">
        <v>7</v>
      </c>
      <c r="BD696">
        <v>2</v>
      </c>
      <c r="BE696" s="3">
        <v>44286</v>
      </c>
      <c r="BF696" s="16" t="str">
        <f>VLOOKUP(C696,'Cta Contable'!A:E,5,FALSE)</f>
        <v>D</v>
      </c>
      <c r="BG696" s="16" t="str">
        <f>VLOOKUP(C696,'Cta Contable'!A:D,4,FALSE)</f>
        <v>Consumo</v>
      </c>
      <c r="BH696" t="str">
        <f>VLOOKUP(Q696,Lista!A:B,2,TRUE)</f>
        <v>20.000.001 - 63.000.000</v>
      </c>
      <c r="BI696" s="16" t="str">
        <f t="shared" si="22"/>
        <v>Mora</v>
      </c>
      <c r="BJ696" t="str">
        <f t="shared" si="21"/>
        <v>-</v>
      </c>
    </row>
    <row r="697" spans="1:62" x14ac:dyDescent="0.25">
      <c r="A697" t="s">
        <v>56</v>
      </c>
      <c r="B697" t="s">
        <v>171</v>
      </c>
      <c r="C697" s="17">
        <v>144220</v>
      </c>
      <c r="D697">
        <v>2</v>
      </c>
      <c r="E697">
        <v>16112</v>
      </c>
      <c r="F697" s="23">
        <v>44013</v>
      </c>
      <c r="G697" s="23">
        <v>48735</v>
      </c>
      <c r="H697">
        <v>0</v>
      </c>
      <c r="I697">
        <v>1</v>
      </c>
      <c r="J697">
        <v>8</v>
      </c>
      <c r="K697">
        <v>30</v>
      </c>
      <c r="L697">
        <v>2</v>
      </c>
      <c r="M697" s="25">
        <v>12.000000999999999</v>
      </c>
      <c r="N697" s="25">
        <v>12.682504</v>
      </c>
      <c r="O697" s="27">
        <v>37420687</v>
      </c>
      <c r="P697" s="27">
        <v>476023</v>
      </c>
      <c r="Q697" s="27">
        <v>36577072</v>
      </c>
      <c r="R697" s="27">
        <v>304356</v>
      </c>
      <c r="S697">
        <v>0</v>
      </c>
      <c r="T697">
        <v>0</v>
      </c>
      <c r="V697" s="27">
        <v>7315414</v>
      </c>
      <c r="W697" s="27">
        <v>304356</v>
      </c>
      <c r="X697" s="27">
        <v>0</v>
      </c>
      <c r="AA697" s="23">
        <v>44273</v>
      </c>
      <c r="AB697">
        <v>1</v>
      </c>
      <c r="AC697" t="s">
        <v>57</v>
      </c>
      <c r="AD697">
        <v>1</v>
      </c>
      <c r="AE697">
        <v>30</v>
      </c>
      <c r="AF697" s="27">
        <v>0</v>
      </c>
      <c r="AM697">
        <v>1</v>
      </c>
      <c r="AN697">
        <v>1</v>
      </c>
      <c r="AO697" s="40">
        <v>44013</v>
      </c>
      <c r="AP697" s="40" t="s">
        <v>62</v>
      </c>
      <c r="AQ697" s="27">
        <v>13312</v>
      </c>
      <c r="AR697" t="s">
        <v>58</v>
      </c>
      <c r="AS697">
        <v>1</v>
      </c>
      <c r="AT697">
        <v>0</v>
      </c>
      <c r="AW697">
        <v>5</v>
      </c>
      <c r="BB697">
        <v>1</v>
      </c>
      <c r="BC697">
        <v>7</v>
      </c>
      <c r="BD697">
        <v>2</v>
      </c>
      <c r="BE697" s="3">
        <v>44286</v>
      </c>
      <c r="BF697" s="16" t="str">
        <f>VLOOKUP(C697,'Cta Contable'!A:E,5,FALSE)</f>
        <v>D</v>
      </c>
      <c r="BG697" s="16" t="str">
        <f>VLOOKUP(C697,'Cta Contable'!A:D,4,FALSE)</f>
        <v>Consumo</v>
      </c>
      <c r="BH697" t="str">
        <f>VLOOKUP(Q697,Lista!A:B,2,TRUE)</f>
        <v>20.000.001 - 63.000.000</v>
      </c>
      <c r="BI697" s="16" t="str">
        <f t="shared" si="22"/>
        <v>Mora</v>
      </c>
      <c r="BJ697" t="str">
        <f t="shared" si="21"/>
        <v>Reestructurado</v>
      </c>
    </row>
    <row r="698" spans="1:62" x14ac:dyDescent="0.25">
      <c r="A698" t="s">
        <v>56</v>
      </c>
      <c r="B698" t="s">
        <v>171</v>
      </c>
      <c r="C698" s="17">
        <v>144225</v>
      </c>
      <c r="D698">
        <v>4</v>
      </c>
      <c r="E698">
        <v>16833</v>
      </c>
      <c r="F698" s="23">
        <v>43237</v>
      </c>
      <c r="G698" s="23">
        <v>44362</v>
      </c>
      <c r="H698">
        <v>495</v>
      </c>
      <c r="I698">
        <v>1</v>
      </c>
      <c r="J698">
        <v>16</v>
      </c>
      <c r="K698">
        <v>30</v>
      </c>
      <c r="L698">
        <v>2</v>
      </c>
      <c r="M698" s="25">
        <v>22.74</v>
      </c>
      <c r="N698" s="25">
        <v>25.266368</v>
      </c>
      <c r="O698" s="27">
        <v>15000000</v>
      </c>
      <c r="P698" s="27">
        <v>578615</v>
      </c>
      <c r="Q698" s="27">
        <v>9413526</v>
      </c>
      <c r="R698" s="27">
        <v>410970</v>
      </c>
      <c r="S698">
        <v>0</v>
      </c>
      <c r="T698">
        <v>0</v>
      </c>
      <c r="V698" s="27">
        <v>9413526</v>
      </c>
      <c r="W698" s="27">
        <v>410970</v>
      </c>
      <c r="X698" s="27">
        <v>2762080</v>
      </c>
      <c r="AA698" s="23">
        <v>44263</v>
      </c>
      <c r="AB698">
        <v>1</v>
      </c>
      <c r="AC698" t="s">
        <v>57</v>
      </c>
      <c r="AD698">
        <v>1</v>
      </c>
      <c r="AE698">
        <v>30</v>
      </c>
      <c r="AF698" s="27">
        <v>7741449</v>
      </c>
      <c r="AM698">
        <v>1</v>
      </c>
      <c r="AN698">
        <v>1</v>
      </c>
      <c r="AQ698" s="27">
        <v>494000</v>
      </c>
      <c r="AR698" t="s">
        <v>58</v>
      </c>
      <c r="AS698">
        <v>0</v>
      </c>
      <c r="AT698">
        <v>2</v>
      </c>
      <c r="AW698">
        <v>5</v>
      </c>
      <c r="BB698">
        <v>1</v>
      </c>
      <c r="BC698">
        <v>7</v>
      </c>
      <c r="BD698">
        <v>2</v>
      </c>
      <c r="BE698" s="3">
        <v>44286</v>
      </c>
      <c r="BF698" s="16" t="str">
        <f>VLOOKUP(C698,'Cta Contable'!A:E,5,FALSE)</f>
        <v>E</v>
      </c>
      <c r="BG698" s="16" t="str">
        <f>VLOOKUP(C698,'Cta Contable'!A:D,4,FALSE)</f>
        <v>Consumo</v>
      </c>
      <c r="BH698" t="str">
        <f>VLOOKUP(Q698,Lista!A:B,2,TRUE)</f>
        <v>5.000.001 - 10.000.000</v>
      </c>
      <c r="BI698" s="16" t="str">
        <f t="shared" si="22"/>
        <v>Mora</v>
      </c>
      <c r="BJ698" t="str">
        <f t="shared" si="21"/>
        <v>-</v>
      </c>
    </row>
    <row r="699" spans="1:62" x14ac:dyDescent="0.25">
      <c r="A699" t="s">
        <v>56</v>
      </c>
      <c r="B699" t="s">
        <v>171</v>
      </c>
      <c r="C699" s="17">
        <v>144225</v>
      </c>
      <c r="D699">
        <v>4</v>
      </c>
      <c r="E699">
        <v>16971</v>
      </c>
      <c r="F699" s="23">
        <v>43259</v>
      </c>
      <c r="G699" s="23">
        <v>44211</v>
      </c>
      <c r="H699">
        <v>285</v>
      </c>
      <c r="I699">
        <v>1</v>
      </c>
      <c r="J699">
        <v>23</v>
      </c>
      <c r="K699">
        <v>30</v>
      </c>
      <c r="L699">
        <v>2</v>
      </c>
      <c r="M699" s="25">
        <v>22.569998999999999</v>
      </c>
      <c r="N699" s="25">
        <v>25.057534</v>
      </c>
      <c r="O699" s="27">
        <v>10000000</v>
      </c>
      <c r="P699" s="27">
        <v>428650</v>
      </c>
      <c r="Q699" s="27">
        <v>3156268</v>
      </c>
      <c r="R699" s="27">
        <v>250610</v>
      </c>
      <c r="S699">
        <v>0</v>
      </c>
      <c r="T699">
        <v>0</v>
      </c>
      <c r="V699" s="27">
        <v>1578134</v>
      </c>
      <c r="W699" s="27">
        <v>250610</v>
      </c>
      <c r="X699" s="27">
        <v>578509</v>
      </c>
      <c r="AA699" s="23">
        <v>44273</v>
      </c>
      <c r="AB699">
        <v>1</v>
      </c>
      <c r="AC699" t="s">
        <v>57</v>
      </c>
      <c r="AD699">
        <v>1</v>
      </c>
      <c r="AE699">
        <v>30</v>
      </c>
      <c r="AF699" s="27">
        <v>3156268</v>
      </c>
      <c r="AM699">
        <v>1</v>
      </c>
      <c r="AN699">
        <v>1</v>
      </c>
      <c r="AQ699" s="27">
        <v>1187500</v>
      </c>
      <c r="AR699" t="s">
        <v>58</v>
      </c>
      <c r="AS699">
        <v>0</v>
      </c>
      <c r="AT699">
        <v>2</v>
      </c>
      <c r="AW699">
        <v>5</v>
      </c>
      <c r="BB699">
        <v>1</v>
      </c>
      <c r="BC699">
        <v>7</v>
      </c>
      <c r="BD699">
        <v>2</v>
      </c>
      <c r="BE699" s="3">
        <v>44286</v>
      </c>
      <c r="BF699" s="16" t="str">
        <f>VLOOKUP(C699,'Cta Contable'!A:E,5,FALSE)</f>
        <v>E</v>
      </c>
      <c r="BG699" s="16" t="str">
        <f>VLOOKUP(C699,'Cta Contable'!A:D,4,FALSE)</f>
        <v>Consumo</v>
      </c>
      <c r="BH699" t="str">
        <f>VLOOKUP(Q699,Lista!A:B,2,TRUE)</f>
        <v>2.500.001 - 5.000.000</v>
      </c>
      <c r="BI699" s="16" t="str">
        <f t="shared" si="22"/>
        <v>Mora</v>
      </c>
      <c r="BJ699" t="str">
        <f t="shared" si="21"/>
        <v>-</v>
      </c>
    </row>
    <row r="700" spans="1:62" x14ac:dyDescent="0.25">
      <c r="A700" t="s">
        <v>56</v>
      </c>
      <c r="B700" t="s">
        <v>171</v>
      </c>
      <c r="C700" s="17">
        <v>144225</v>
      </c>
      <c r="D700">
        <v>4</v>
      </c>
      <c r="E700">
        <v>15011</v>
      </c>
      <c r="F700" s="23">
        <v>42859</v>
      </c>
      <c r="G700" s="23">
        <v>43834</v>
      </c>
      <c r="H700">
        <v>506</v>
      </c>
      <c r="I700">
        <v>1</v>
      </c>
      <c r="J700">
        <v>29</v>
      </c>
      <c r="K700">
        <v>30</v>
      </c>
      <c r="L700">
        <v>2</v>
      </c>
      <c r="M700" s="25">
        <v>18.54</v>
      </c>
      <c r="N700" s="25">
        <v>20.199463000000002</v>
      </c>
      <c r="O700" s="27">
        <v>12000000</v>
      </c>
      <c r="P700" s="27">
        <v>478139</v>
      </c>
      <c r="Q700" s="27">
        <v>978463</v>
      </c>
      <c r="R700" s="27">
        <v>43919</v>
      </c>
      <c r="S700">
        <v>0</v>
      </c>
      <c r="T700">
        <v>0</v>
      </c>
      <c r="V700" s="27">
        <v>978463</v>
      </c>
      <c r="W700" s="27">
        <v>43919</v>
      </c>
      <c r="X700" s="27">
        <v>560039</v>
      </c>
      <c r="AA700" s="23">
        <v>44253</v>
      </c>
      <c r="AB700">
        <v>1</v>
      </c>
      <c r="AC700" t="s">
        <v>57</v>
      </c>
      <c r="AD700">
        <v>1</v>
      </c>
      <c r="AE700">
        <v>30</v>
      </c>
      <c r="AF700" s="27">
        <v>978463</v>
      </c>
      <c r="AM700">
        <v>1</v>
      </c>
      <c r="AN700">
        <v>1</v>
      </c>
      <c r="AQ700" s="27">
        <v>448000</v>
      </c>
      <c r="AR700" t="s">
        <v>58</v>
      </c>
      <c r="AS700">
        <v>0</v>
      </c>
      <c r="AT700">
        <v>2</v>
      </c>
      <c r="AW700">
        <v>5</v>
      </c>
      <c r="BB700">
        <v>1</v>
      </c>
      <c r="BC700">
        <v>7</v>
      </c>
      <c r="BD700">
        <v>2</v>
      </c>
      <c r="BE700" s="3">
        <v>44286</v>
      </c>
      <c r="BF700" s="16" t="str">
        <f>VLOOKUP(C700,'Cta Contable'!A:E,5,FALSE)</f>
        <v>E</v>
      </c>
      <c r="BG700" s="16" t="str">
        <f>VLOOKUP(C700,'Cta Contable'!A:D,4,FALSE)</f>
        <v>Consumo</v>
      </c>
      <c r="BH700" t="str">
        <f>VLOOKUP(Q700,Lista!A:B,2,TRUE)</f>
        <v>1- 2.500.000</v>
      </c>
      <c r="BI700" s="16" t="str">
        <f t="shared" si="22"/>
        <v>Mora</v>
      </c>
      <c r="BJ700" t="str">
        <f t="shared" si="21"/>
        <v>-</v>
      </c>
    </row>
    <row r="701" spans="1:62" x14ac:dyDescent="0.25">
      <c r="A701" t="s">
        <v>56</v>
      </c>
      <c r="B701" t="s">
        <v>171</v>
      </c>
      <c r="C701" s="17">
        <v>144225</v>
      </c>
      <c r="D701">
        <v>2</v>
      </c>
      <c r="E701">
        <v>19393</v>
      </c>
      <c r="F701" s="23">
        <v>43760</v>
      </c>
      <c r="G701" s="23">
        <v>49270</v>
      </c>
      <c r="H701">
        <v>0</v>
      </c>
      <c r="I701">
        <v>1</v>
      </c>
      <c r="J701">
        <v>29</v>
      </c>
      <c r="K701">
        <v>30</v>
      </c>
      <c r="L701">
        <v>2</v>
      </c>
      <c r="M701" s="25">
        <v>12.000006000000001</v>
      </c>
      <c r="N701" s="25">
        <v>12.682510000000001</v>
      </c>
      <c r="O701" s="27">
        <v>123624988</v>
      </c>
      <c r="P701" s="27">
        <v>1483708</v>
      </c>
      <c r="Q701" s="27">
        <v>115170442</v>
      </c>
      <c r="R701" s="27">
        <v>11076696</v>
      </c>
      <c r="S701">
        <v>0</v>
      </c>
      <c r="T701">
        <v>0</v>
      </c>
      <c r="V701" s="27">
        <v>115170442</v>
      </c>
      <c r="W701" s="27">
        <v>11076696</v>
      </c>
      <c r="X701" s="27">
        <v>220338</v>
      </c>
      <c r="AA701" s="23">
        <v>44226</v>
      </c>
      <c r="AB701">
        <v>1</v>
      </c>
      <c r="AC701" t="s">
        <v>57</v>
      </c>
      <c r="AD701">
        <v>1</v>
      </c>
      <c r="AE701">
        <v>30</v>
      </c>
      <c r="AF701" s="27">
        <v>0</v>
      </c>
      <c r="AM701">
        <v>1</v>
      </c>
      <c r="AN701">
        <v>1</v>
      </c>
      <c r="AO701" s="40">
        <v>43760</v>
      </c>
      <c r="AP701" s="40" t="s">
        <v>60</v>
      </c>
      <c r="AQ701" s="27">
        <v>965689</v>
      </c>
      <c r="AR701" t="s">
        <v>58</v>
      </c>
      <c r="AS701">
        <v>1</v>
      </c>
      <c r="AT701">
        <v>2</v>
      </c>
      <c r="AW701">
        <v>5</v>
      </c>
      <c r="BB701">
        <v>1</v>
      </c>
      <c r="BC701">
        <v>7</v>
      </c>
      <c r="BD701">
        <v>2</v>
      </c>
      <c r="BE701" s="3">
        <v>44286</v>
      </c>
      <c r="BF701" s="16" t="str">
        <f>VLOOKUP(C701,'Cta Contable'!A:E,5,FALSE)</f>
        <v>E</v>
      </c>
      <c r="BG701" s="16" t="str">
        <f>VLOOKUP(C701,'Cta Contable'!A:D,4,FALSE)</f>
        <v>Consumo</v>
      </c>
      <c r="BH701" t="str">
        <f>VLOOKUP(Q701,Lista!A:B,2,TRUE)</f>
        <v>&gt; 63.000.000</v>
      </c>
      <c r="BI701" s="16" t="str">
        <f t="shared" si="22"/>
        <v>Mora</v>
      </c>
      <c r="BJ701" t="str">
        <f t="shared" si="21"/>
        <v>Reestructurado</v>
      </c>
    </row>
    <row r="702" spans="1:62" x14ac:dyDescent="0.25">
      <c r="A702" t="s">
        <v>56</v>
      </c>
      <c r="B702" t="s">
        <v>171</v>
      </c>
      <c r="C702" s="17">
        <v>144225</v>
      </c>
      <c r="D702">
        <v>4</v>
      </c>
      <c r="E702">
        <v>17538</v>
      </c>
      <c r="F702" s="23">
        <v>43370</v>
      </c>
      <c r="G702" s="23">
        <v>44849</v>
      </c>
      <c r="H702">
        <v>45</v>
      </c>
      <c r="I702">
        <v>1</v>
      </c>
      <c r="J702">
        <v>27</v>
      </c>
      <c r="K702">
        <v>30</v>
      </c>
      <c r="L702">
        <v>2</v>
      </c>
      <c r="M702" s="25">
        <v>20.03</v>
      </c>
      <c r="N702" s="25">
        <v>21.975095</v>
      </c>
      <c r="O702" s="27">
        <v>21500000</v>
      </c>
      <c r="P702" s="27">
        <v>654596</v>
      </c>
      <c r="Q702" s="27">
        <v>11441423</v>
      </c>
      <c r="R702" s="27">
        <v>281160</v>
      </c>
      <c r="S702">
        <v>0</v>
      </c>
      <c r="T702">
        <v>0</v>
      </c>
      <c r="V702" s="27">
        <v>5720712</v>
      </c>
      <c r="W702" s="27">
        <v>281160</v>
      </c>
      <c r="X702" s="27">
        <v>0</v>
      </c>
      <c r="AA702" s="23">
        <v>44270</v>
      </c>
      <c r="AB702">
        <v>1</v>
      </c>
      <c r="AC702" t="s">
        <v>57</v>
      </c>
      <c r="AD702">
        <v>1</v>
      </c>
      <c r="AE702">
        <v>30</v>
      </c>
      <c r="AF702" s="27">
        <v>858199</v>
      </c>
      <c r="AM702">
        <v>1</v>
      </c>
      <c r="AN702">
        <v>1</v>
      </c>
      <c r="AQ702" s="27">
        <v>2007900</v>
      </c>
      <c r="AR702" t="s">
        <v>58</v>
      </c>
      <c r="AS702">
        <v>0</v>
      </c>
      <c r="AT702">
        <v>2</v>
      </c>
      <c r="AW702">
        <v>5</v>
      </c>
      <c r="BB702">
        <v>1</v>
      </c>
      <c r="BC702">
        <v>7</v>
      </c>
      <c r="BD702">
        <v>2</v>
      </c>
      <c r="BE702" s="3">
        <v>44286</v>
      </c>
      <c r="BF702" s="16" t="str">
        <f>VLOOKUP(C702,'Cta Contable'!A:E,5,FALSE)</f>
        <v>E</v>
      </c>
      <c r="BG702" s="16" t="str">
        <f>VLOOKUP(C702,'Cta Contable'!A:D,4,FALSE)</f>
        <v>Consumo</v>
      </c>
      <c r="BH702" t="str">
        <f>VLOOKUP(Q702,Lista!A:B,2,TRUE)</f>
        <v>10.000.001 - 15.000.000</v>
      </c>
      <c r="BI702" s="16" t="str">
        <f t="shared" si="22"/>
        <v>Mora</v>
      </c>
      <c r="BJ702" t="str">
        <f t="shared" si="21"/>
        <v>-</v>
      </c>
    </row>
    <row r="703" spans="1:62" x14ac:dyDescent="0.25">
      <c r="A703" t="s">
        <v>56</v>
      </c>
      <c r="B703" t="s">
        <v>171</v>
      </c>
      <c r="C703" s="17">
        <v>144225</v>
      </c>
      <c r="D703">
        <v>4</v>
      </c>
      <c r="E703">
        <v>16222</v>
      </c>
      <c r="F703" s="23">
        <v>43105</v>
      </c>
      <c r="G703" s="23">
        <v>43860</v>
      </c>
      <c r="H703">
        <v>510</v>
      </c>
      <c r="I703">
        <v>1</v>
      </c>
      <c r="J703">
        <v>20</v>
      </c>
      <c r="K703">
        <v>30</v>
      </c>
      <c r="L703">
        <v>2</v>
      </c>
      <c r="M703" s="25">
        <v>20.8</v>
      </c>
      <c r="N703" s="25">
        <v>22.902097999999999</v>
      </c>
      <c r="O703" s="27">
        <v>5000000</v>
      </c>
      <c r="P703" s="27">
        <v>256437</v>
      </c>
      <c r="Q703" s="27">
        <v>897062</v>
      </c>
      <c r="R703" s="27">
        <v>32468</v>
      </c>
      <c r="S703">
        <v>0</v>
      </c>
      <c r="T703">
        <v>0</v>
      </c>
      <c r="V703" s="27">
        <v>897062</v>
      </c>
      <c r="W703" s="27">
        <v>32468</v>
      </c>
      <c r="X703" s="27">
        <v>269835</v>
      </c>
      <c r="AA703" s="23">
        <v>43830</v>
      </c>
      <c r="AB703">
        <v>1</v>
      </c>
      <c r="AC703" t="s">
        <v>57</v>
      </c>
      <c r="AD703">
        <v>1</v>
      </c>
      <c r="AE703">
        <v>30</v>
      </c>
      <c r="AF703" s="27">
        <v>897062</v>
      </c>
      <c r="AM703">
        <v>1</v>
      </c>
      <c r="AN703">
        <v>1</v>
      </c>
      <c r="AQ703" s="27">
        <v>333000</v>
      </c>
      <c r="AR703" t="s">
        <v>58</v>
      </c>
      <c r="AS703">
        <v>0</v>
      </c>
      <c r="AT703">
        <v>2</v>
      </c>
      <c r="AW703">
        <v>5</v>
      </c>
      <c r="BB703">
        <v>1</v>
      </c>
      <c r="BC703">
        <v>7</v>
      </c>
      <c r="BD703">
        <v>2</v>
      </c>
      <c r="BE703" s="3">
        <v>44286</v>
      </c>
      <c r="BF703" s="16" t="str">
        <f>VLOOKUP(C703,'Cta Contable'!A:E,5,FALSE)</f>
        <v>E</v>
      </c>
      <c r="BG703" s="16" t="str">
        <f>VLOOKUP(C703,'Cta Contable'!A:D,4,FALSE)</f>
        <v>Consumo</v>
      </c>
      <c r="BH703" t="str">
        <f>VLOOKUP(Q703,Lista!A:B,2,TRUE)</f>
        <v>1- 2.500.000</v>
      </c>
      <c r="BI703" s="16" t="str">
        <f t="shared" si="22"/>
        <v>Mora</v>
      </c>
      <c r="BJ703" t="str">
        <f t="shared" si="21"/>
        <v>-</v>
      </c>
    </row>
    <row r="704" spans="1:62" x14ac:dyDescent="0.25">
      <c r="A704" t="s">
        <v>56</v>
      </c>
      <c r="B704" t="s">
        <v>171</v>
      </c>
      <c r="C704" s="17">
        <v>144225</v>
      </c>
      <c r="D704">
        <v>4</v>
      </c>
      <c r="E704">
        <v>19196</v>
      </c>
      <c r="F704" s="23">
        <v>43707</v>
      </c>
      <c r="G704" s="23">
        <v>44535</v>
      </c>
      <c r="H704">
        <v>0</v>
      </c>
      <c r="I704">
        <v>1</v>
      </c>
      <c r="J704">
        <v>9</v>
      </c>
      <c r="K704">
        <v>30</v>
      </c>
      <c r="L704">
        <v>2</v>
      </c>
      <c r="M704" s="25">
        <v>21.01</v>
      </c>
      <c r="N704" s="25">
        <v>23.156034999999999</v>
      </c>
      <c r="O704" s="27">
        <v>7000000</v>
      </c>
      <c r="P704" s="27">
        <v>327570</v>
      </c>
      <c r="Q704" s="27">
        <v>5020256</v>
      </c>
      <c r="R704" s="27">
        <v>504008</v>
      </c>
      <c r="S704">
        <v>0</v>
      </c>
      <c r="T704">
        <v>0</v>
      </c>
      <c r="V704" s="27">
        <v>2510128</v>
      </c>
      <c r="W704" s="27">
        <v>504008</v>
      </c>
      <c r="X704" s="27">
        <v>334697</v>
      </c>
      <c r="AA704" s="23">
        <v>44043</v>
      </c>
      <c r="AB704">
        <v>1</v>
      </c>
      <c r="AC704" t="s">
        <v>57</v>
      </c>
      <c r="AD704">
        <v>1</v>
      </c>
      <c r="AE704">
        <v>30</v>
      </c>
      <c r="AF704" s="27">
        <v>0</v>
      </c>
      <c r="AM704">
        <v>1</v>
      </c>
      <c r="AN704">
        <v>1</v>
      </c>
      <c r="AQ704" s="27">
        <v>1659271</v>
      </c>
      <c r="AR704" t="s">
        <v>58</v>
      </c>
      <c r="AS704">
        <v>0</v>
      </c>
      <c r="AT704">
        <v>2</v>
      </c>
      <c r="AW704">
        <v>5</v>
      </c>
      <c r="BB704">
        <v>1</v>
      </c>
      <c r="BC704">
        <v>7</v>
      </c>
      <c r="BD704">
        <v>2</v>
      </c>
      <c r="BE704" s="3">
        <v>44286</v>
      </c>
      <c r="BF704" s="16" t="str">
        <f>VLOOKUP(C704,'Cta Contable'!A:E,5,FALSE)</f>
        <v>E</v>
      </c>
      <c r="BG704" s="16" t="str">
        <f>VLOOKUP(C704,'Cta Contable'!A:D,4,FALSE)</f>
        <v>Consumo</v>
      </c>
      <c r="BH704" t="str">
        <f>VLOOKUP(Q704,Lista!A:B,2,TRUE)</f>
        <v>5.000.001 - 10.000.000</v>
      </c>
      <c r="BI704" s="16" t="str">
        <f t="shared" si="22"/>
        <v>Mora</v>
      </c>
      <c r="BJ704" t="str">
        <f t="shared" si="21"/>
        <v>-</v>
      </c>
    </row>
    <row r="705" spans="1:62" x14ac:dyDescent="0.25">
      <c r="A705" t="s">
        <v>56</v>
      </c>
      <c r="B705" t="s">
        <v>171</v>
      </c>
      <c r="C705" s="17">
        <v>144225</v>
      </c>
      <c r="D705">
        <v>4</v>
      </c>
      <c r="E705">
        <v>20018</v>
      </c>
      <c r="F705" s="23">
        <v>43895</v>
      </c>
      <c r="G705" s="23">
        <v>44387</v>
      </c>
      <c r="H705">
        <v>0</v>
      </c>
      <c r="I705">
        <v>1</v>
      </c>
      <c r="J705">
        <v>2</v>
      </c>
      <c r="K705">
        <v>30</v>
      </c>
      <c r="L705">
        <v>2</v>
      </c>
      <c r="M705" s="25">
        <v>11.32</v>
      </c>
      <c r="N705" s="25">
        <v>11.926185</v>
      </c>
      <c r="O705" s="27">
        <v>2000000</v>
      </c>
      <c r="P705" s="27">
        <v>135258</v>
      </c>
      <c r="Q705" s="27">
        <v>1766120</v>
      </c>
      <c r="R705" s="27">
        <v>51803</v>
      </c>
      <c r="S705">
        <v>0</v>
      </c>
      <c r="T705">
        <v>0</v>
      </c>
      <c r="V705" s="27">
        <v>883060</v>
      </c>
      <c r="W705" s="27">
        <v>51803</v>
      </c>
      <c r="X705" s="27">
        <v>175969</v>
      </c>
      <c r="AA705" s="23">
        <v>44008</v>
      </c>
      <c r="AB705">
        <v>1</v>
      </c>
      <c r="AC705" t="s">
        <v>57</v>
      </c>
      <c r="AD705">
        <v>1</v>
      </c>
      <c r="AE705">
        <v>30</v>
      </c>
      <c r="AF705" s="27">
        <v>0</v>
      </c>
      <c r="AM705">
        <v>1</v>
      </c>
      <c r="AN705">
        <v>1</v>
      </c>
      <c r="AQ705" s="27">
        <v>583729</v>
      </c>
      <c r="AR705" t="s">
        <v>58</v>
      </c>
      <c r="AS705">
        <v>0</v>
      </c>
      <c r="AT705">
        <v>2</v>
      </c>
      <c r="AW705">
        <v>5</v>
      </c>
      <c r="BB705">
        <v>1</v>
      </c>
      <c r="BC705">
        <v>7</v>
      </c>
      <c r="BD705">
        <v>2</v>
      </c>
      <c r="BE705" s="3">
        <v>44286</v>
      </c>
      <c r="BF705" s="16" t="s">
        <v>59</v>
      </c>
      <c r="BG705" s="16" t="str">
        <f>VLOOKUP(C705,'Cta Contable'!A:D,4,FALSE)</f>
        <v>Consumo</v>
      </c>
      <c r="BH705" t="str">
        <f>VLOOKUP(Q705,Lista!A:B,2,TRUE)</f>
        <v>1- 2.500.000</v>
      </c>
      <c r="BI705" s="16" t="str">
        <f t="shared" si="22"/>
        <v>Al día</v>
      </c>
      <c r="BJ705" t="str">
        <f t="shared" si="21"/>
        <v>-</v>
      </c>
    </row>
    <row r="706" spans="1:62" x14ac:dyDescent="0.25">
      <c r="A706" t="s">
        <v>56</v>
      </c>
      <c r="B706" t="s">
        <v>171</v>
      </c>
      <c r="C706" s="17">
        <v>144225</v>
      </c>
      <c r="D706">
        <v>4</v>
      </c>
      <c r="E706">
        <v>17879</v>
      </c>
      <c r="F706" s="23">
        <v>43434</v>
      </c>
      <c r="G706" s="23">
        <v>44136</v>
      </c>
      <c r="H706">
        <v>419</v>
      </c>
      <c r="I706">
        <v>1</v>
      </c>
      <c r="J706">
        <v>13</v>
      </c>
      <c r="K706">
        <v>30</v>
      </c>
      <c r="L706">
        <v>2</v>
      </c>
      <c r="M706" s="25">
        <v>23.3</v>
      </c>
      <c r="N706" s="25">
        <v>25.95655</v>
      </c>
      <c r="O706" s="27">
        <v>4000000</v>
      </c>
      <c r="P706" s="27">
        <v>217283</v>
      </c>
      <c r="Q706" s="27">
        <v>1822276</v>
      </c>
      <c r="R706" s="27">
        <v>121404</v>
      </c>
      <c r="S706">
        <v>0</v>
      </c>
      <c r="T706">
        <v>0</v>
      </c>
      <c r="V706" s="27">
        <v>1822276</v>
      </c>
      <c r="W706" s="27">
        <v>121404</v>
      </c>
      <c r="X706" s="27">
        <v>406796</v>
      </c>
      <c r="AA706" s="23">
        <v>44044</v>
      </c>
      <c r="AB706">
        <v>1</v>
      </c>
      <c r="AC706" t="s">
        <v>57</v>
      </c>
      <c r="AD706">
        <v>1</v>
      </c>
      <c r="AE706">
        <v>30</v>
      </c>
      <c r="AF706" s="27">
        <v>1822276</v>
      </c>
      <c r="AM706">
        <v>1</v>
      </c>
      <c r="AN706">
        <v>1</v>
      </c>
      <c r="AQ706" s="27">
        <v>280000</v>
      </c>
      <c r="AR706" t="s">
        <v>58</v>
      </c>
      <c r="AS706">
        <v>0</v>
      </c>
      <c r="AT706">
        <v>2</v>
      </c>
      <c r="AW706">
        <v>5</v>
      </c>
      <c r="BB706">
        <v>1</v>
      </c>
      <c r="BC706">
        <v>7</v>
      </c>
      <c r="BD706">
        <v>2</v>
      </c>
      <c r="BE706" s="3">
        <v>44286</v>
      </c>
      <c r="BF706" s="16" t="s">
        <v>59</v>
      </c>
      <c r="BG706" s="16" t="str">
        <f>VLOOKUP(C706,'Cta Contable'!A:D,4,FALSE)</f>
        <v>Consumo</v>
      </c>
      <c r="BH706" t="str">
        <f>VLOOKUP(Q706,Lista!A:B,2,TRUE)</f>
        <v>1- 2.500.000</v>
      </c>
      <c r="BI706" s="16" t="str">
        <f t="shared" si="22"/>
        <v>Al día</v>
      </c>
      <c r="BJ706" t="str">
        <f t="shared" si="21"/>
        <v>-</v>
      </c>
    </row>
    <row r="707" spans="1:62" x14ac:dyDescent="0.25">
      <c r="A707" t="s">
        <v>56</v>
      </c>
      <c r="B707" t="s">
        <v>171</v>
      </c>
      <c r="C707" s="17">
        <v>144225</v>
      </c>
      <c r="D707">
        <v>4</v>
      </c>
      <c r="E707">
        <v>14110</v>
      </c>
      <c r="F707" s="23">
        <v>42636</v>
      </c>
      <c r="G707" s="23">
        <v>44097</v>
      </c>
      <c r="H707">
        <v>427</v>
      </c>
      <c r="I707">
        <v>1</v>
      </c>
      <c r="J707">
        <v>39</v>
      </c>
      <c r="K707">
        <v>30</v>
      </c>
      <c r="L707">
        <v>2</v>
      </c>
      <c r="M707" s="25">
        <v>23.432207999999999</v>
      </c>
      <c r="N707" s="25">
        <v>26.12</v>
      </c>
      <c r="O707" s="27">
        <v>29900000</v>
      </c>
      <c r="P707" s="27">
        <v>993233</v>
      </c>
      <c r="Q707" s="27">
        <v>7790805</v>
      </c>
      <c r="R707" s="27">
        <v>378635</v>
      </c>
      <c r="S707">
        <v>0</v>
      </c>
      <c r="T707">
        <v>0</v>
      </c>
      <c r="V707" s="27">
        <v>7790805</v>
      </c>
      <c r="W707" s="27">
        <v>378635</v>
      </c>
      <c r="X707" s="27">
        <v>1889749</v>
      </c>
      <c r="AA707" s="23">
        <v>43920</v>
      </c>
      <c r="AB707">
        <v>1</v>
      </c>
      <c r="AC707" t="s">
        <v>57</v>
      </c>
      <c r="AD707">
        <v>1</v>
      </c>
      <c r="AE707">
        <v>30</v>
      </c>
      <c r="AF707" s="27">
        <v>7790805</v>
      </c>
      <c r="AM707">
        <v>1</v>
      </c>
      <c r="AN707">
        <v>1</v>
      </c>
      <c r="AQ707" s="27">
        <v>467400</v>
      </c>
      <c r="AR707" t="s">
        <v>58</v>
      </c>
      <c r="AS707">
        <v>0</v>
      </c>
      <c r="AT707">
        <v>2</v>
      </c>
      <c r="AW707">
        <v>5</v>
      </c>
      <c r="BB707">
        <v>1</v>
      </c>
      <c r="BC707">
        <v>7</v>
      </c>
      <c r="BD707">
        <v>2</v>
      </c>
      <c r="BE707" s="3">
        <v>44286</v>
      </c>
      <c r="BF707" s="16" t="s">
        <v>59</v>
      </c>
      <c r="BG707" s="16" t="str">
        <f>VLOOKUP(C707,'Cta Contable'!A:D,4,FALSE)</f>
        <v>Consumo</v>
      </c>
      <c r="BH707" t="str">
        <f>VLOOKUP(Q707,Lista!A:B,2,TRUE)</f>
        <v>5.000.001 - 10.000.000</v>
      </c>
      <c r="BI707" s="16" t="str">
        <f t="shared" si="22"/>
        <v>Al día</v>
      </c>
      <c r="BJ707" t="str">
        <f t="shared" ref="BJ707:BJ761" si="23">IF(AND(AO707&lt;&gt;"",AP707&lt;&gt;"A"),"Reestructurado","-")</f>
        <v>-</v>
      </c>
    </row>
    <row r="708" spans="1:62" x14ac:dyDescent="0.25">
      <c r="A708" t="s">
        <v>56</v>
      </c>
      <c r="B708" t="s">
        <v>171</v>
      </c>
      <c r="C708" s="17">
        <v>144225</v>
      </c>
      <c r="D708">
        <v>4</v>
      </c>
      <c r="E708">
        <v>17645</v>
      </c>
      <c r="F708" s="23">
        <v>43391</v>
      </c>
      <c r="G708" s="23">
        <v>44621</v>
      </c>
      <c r="H708">
        <v>299</v>
      </c>
      <c r="I708">
        <v>1</v>
      </c>
      <c r="J708">
        <v>18</v>
      </c>
      <c r="K708">
        <v>30</v>
      </c>
      <c r="L708">
        <v>2</v>
      </c>
      <c r="M708" s="25">
        <v>22.37</v>
      </c>
      <c r="N708" s="25">
        <v>24.812258</v>
      </c>
      <c r="O708" s="27">
        <v>6000000</v>
      </c>
      <c r="P708" s="27">
        <v>214143</v>
      </c>
      <c r="Q708" s="27">
        <v>3796952</v>
      </c>
      <c r="R708" s="27">
        <v>237196</v>
      </c>
      <c r="S708">
        <v>0</v>
      </c>
      <c r="T708">
        <v>0</v>
      </c>
      <c r="V708" s="27">
        <v>1898476</v>
      </c>
      <c r="W708" s="27">
        <v>237196</v>
      </c>
      <c r="X708" s="27">
        <v>496826</v>
      </c>
      <c r="AA708" s="23">
        <v>44147</v>
      </c>
      <c r="AB708">
        <v>1</v>
      </c>
      <c r="AC708" t="s">
        <v>57</v>
      </c>
      <c r="AD708">
        <v>1</v>
      </c>
      <c r="AE708">
        <v>30</v>
      </c>
      <c r="AF708" s="27">
        <v>1513309</v>
      </c>
      <c r="AM708">
        <v>1</v>
      </c>
      <c r="AN708">
        <v>1</v>
      </c>
      <c r="AQ708" s="27">
        <v>486000</v>
      </c>
      <c r="AR708" t="s">
        <v>58</v>
      </c>
      <c r="AS708">
        <v>0</v>
      </c>
      <c r="AT708">
        <v>2</v>
      </c>
      <c r="AW708">
        <v>5</v>
      </c>
      <c r="BB708">
        <v>1</v>
      </c>
      <c r="BC708">
        <v>7</v>
      </c>
      <c r="BD708">
        <v>2</v>
      </c>
      <c r="BE708" s="3">
        <v>44286</v>
      </c>
      <c r="BF708" s="16" t="s">
        <v>59</v>
      </c>
      <c r="BG708" s="16" t="str">
        <f>VLOOKUP(C708,'Cta Contable'!A:D,4,FALSE)</f>
        <v>Consumo</v>
      </c>
      <c r="BH708" t="str">
        <f>VLOOKUP(Q708,Lista!A:B,2,TRUE)</f>
        <v>2.500.001 - 5.000.000</v>
      </c>
      <c r="BI708" s="16" t="str">
        <f t="shared" ref="BI708:BI761" si="24">IF(BF708&lt;&gt;"A","Mora","Al día")</f>
        <v>Al día</v>
      </c>
      <c r="BJ708" t="str">
        <f t="shared" si="23"/>
        <v>-</v>
      </c>
    </row>
    <row r="709" spans="1:62" x14ac:dyDescent="0.25">
      <c r="A709" t="s">
        <v>56</v>
      </c>
      <c r="B709" t="s">
        <v>171</v>
      </c>
      <c r="C709" s="17">
        <v>144225</v>
      </c>
      <c r="D709">
        <v>4</v>
      </c>
      <c r="E709">
        <v>18484</v>
      </c>
      <c r="F709" s="23">
        <v>43565</v>
      </c>
      <c r="G709" s="23">
        <v>44079</v>
      </c>
      <c r="H709">
        <v>415</v>
      </c>
      <c r="I709">
        <v>1</v>
      </c>
      <c r="J709">
        <v>8</v>
      </c>
      <c r="K709">
        <v>30</v>
      </c>
      <c r="L709">
        <v>2</v>
      </c>
      <c r="M709" s="25">
        <v>17.48</v>
      </c>
      <c r="N709" s="25">
        <v>18.95072</v>
      </c>
      <c r="O709" s="27">
        <v>2000000</v>
      </c>
      <c r="P709" s="27">
        <v>141036</v>
      </c>
      <c r="Q709" s="27">
        <v>1031616</v>
      </c>
      <c r="R709" s="27">
        <v>33121</v>
      </c>
      <c r="S709">
        <v>0</v>
      </c>
      <c r="T709">
        <v>0</v>
      </c>
      <c r="V709" s="27">
        <v>1031616</v>
      </c>
      <c r="W709" s="27">
        <v>33121</v>
      </c>
      <c r="X709" s="27">
        <v>231354</v>
      </c>
      <c r="AA709" s="23">
        <v>43864</v>
      </c>
      <c r="AB709">
        <v>1</v>
      </c>
      <c r="AC709" t="s">
        <v>57</v>
      </c>
      <c r="AD709">
        <v>1</v>
      </c>
      <c r="AE709">
        <v>30</v>
      </c>
      <c r="AF709" s="27">
        <v>1031616</v>
      </c>
      <c r="AM709">
        <v>1</v>
      </c>
      <c r="AN709">
        <v>1</v>
      </c>
      <c r="AQ709" s="27">
        <v>361000</v>
      </c>
      <c r="AR709" t="s">
        <v>58</v>
      </c>
      <c r="AS709">
        <v>0</v>
      </c>
      <c r="AT709">
        <v>2</v>
      </c>
      <c r="AW709">
        <v>5</v>
      </c>
      <c r="BB709">
        <v>1</v>
      </c>
      <c r="BC709">
        <v>7</v>
      </c>
      <c r="BD709">
        <v>2</v>
      </c>
      <c r="BE709" s="3">
        <v>44286</v>
      </c>
      <c r="BF709" s="16" t="s">
        <v>59</v>
      </c>
      <c r="BG709" s="16" t="str">
        <f>VLOOKUP(C709,'Cta Contable'!A:D,4,FALSE)</f>
        <v>Consumo</v>
      </c>
      <c r="BH709" t="str">
        <f>VLOOKUP(Q709,Lista!A:B,2,TRUE)</f>
        <v>1- 2.500.000</v>
      </c>
      <c r="BI709" s="16" t="str">
        <f t="shared" si="24"/>
        <v>Al día</v>
      </c>
      <c r="BJ709" t="str">
        <f t="shared" si="23"/>
        <v>-</v>
      </c>
    </row>
    <row r="710" spans="1:62" x14ac:dyDescent="0.25">
      <c r="A710" t="s">
        <v>56</v>
      </c>
      <c r="B710" t="s">
        <v>171</v>
      </c>
      <c r="C710" s="17">
        <v>144225</v>
      </c>
      <c r="D710">
        <v>2</v>
      </c>
      <c r="E710">
        <v>16061</v>
      </c>
      <c r="F710" s="23">
        <v>44013</v>
      </c>
      <c r="G710" s="23">
        <v>45746</v>
      </c>
      <c r="H710">
        <v>30</v>
      </c>
      <c r="I710">
        <v>1</v>
      </c>
      <c r="J710">
        <v>6</v>
      </c>
      <c r="K710">
        <v>30</v>
      </c>
      <c r="L710">
        <v>2</v>
      </c>
      <c r="M710" s="25">
        <v>13.2</v>
      </c>
      <c r="N710" s="25">
        <v>14.02862</v>
      </c>
      <c r="O710" s="27">
        <v>7589773</v>
      </c>
      <c r="P710" s="27">
        <v>182255</v>
      </c>
      <c r="Q710" s="27">
        <v>6980631</v>
      </c>
      <c r="R710" s="27">
        <v>157016</v>
      </c>
      <c r="S710">
        <v>0</v>
      </c>
      <c r="T710">
        <v>0</v>
      </c>
      <c r="V710" s="27">
        <v>3490316</v>
      </c>
      <c r="W710" s="27">
        <v>157016</v>
      </c>
      <c r="X710" s="27">
        <v>0</v>
      </c>
      <c r="AA710" s="23">
        <v>44250</v>
      </c>
      <c r="AB710">
        <v>1</v>
      </c>
      <c r="AC710" t="s">
        <v>57</v>
      </c>
      <c r="AD710">
        <v>1</v>
      </c>
      <c r="AE710">
        <v>30</v>
      </c>
      <c r="AF710" s="27">
        <v>212113</v>
      </c>
      <c r="AM710">
        <v>1</v>
      </c>
      <c r="AN710">
        <v>1</v>
      </c>
      <c r="AO710" s="40">
        <v>44013</v>
      </c>
      <c r="AP710" s="40" t="s">
        <v>62</v>
      </c>
      <c r="AQ710" s="27">
        <v>356000</v>
      </c>
      <c r="AR710" t="s">
        <v>58</v>
      </c>
      <c r="AS710">
        <v>1</v>
      </c>
      <c r="AT710">
        <v>0</v>
      </c>
      <c r="AW710">
        <v>5</v>
      </c>
      <c r="BB710">
        <v>1</v>
      </c>
      <c r="BC710">
        <v>7</v>
      </c>
      <c r="BD710">
        <v>2</v>
      </c>
      <c r="BE710" s="3">
        <v>44286</v>
      </c>
      <c r="BF710" s="16" t="s">
        <v>59</v>
      </c>
      <c r="BG710" s="16" t="str">
        <f>VLOOKUP(C710,'Cta Contable'!A:D,4,FALSE)</f>
        <v>Consumo</v>
      </c>
      <c r="BH710" t="str">
        <f>VLOOKUP(Q710,Lista!A:B,2,TRUE)</f>
        <v>5.000.001 - 10.000.000</v>
      </c>
      <c r="BI710" s="16" t="str">
        <f t="shared" si="24"/>
        <v>Al día</v>
      </c>
      <c r="BJ710" t="str">
        <f t="shared" si="23"/>
        <v>Reestructurado</v>
      </c>
    </row>
    <row r="711" spans="1:62" x14ac:dyDescent="0.25">
      <c r="A711" t="s">
        <v>56</v>
      </c>
      <c r="B711" t="s">
        <v>171</v>
      </c>
      <c r="C711" s="17">
        <v>144225</v>
      </c>
      <c r="D711">
        <v>4</v>
      </c>
      <c r="E711">
        <v>17189</v>
      </c>
      <c r="F711" s="23">
        <v>43307</v>
      </c>
      <c r="G711" s="23">
        <v>44057</v>
      </c>
      <c r="H711">
        <v>496</v>
      </c>
      <c r="I711">
        <v>1</v>
      </c>
      <c r="J711">
        <v>14</v>
      </c>
      <c r="K711">
        <v>30</v>
      </c>
      <c r="L711">
        <v>2</v>
      </c>
      <c r="M711" s="25">
        <v>20.150001</v>
      </c>
      <c r="N711" s="25">
        <v>22.119140999999999</v>
      </c>
      <c r="O711" s="27">
        <v>4500000</v>
      </c>
      <c r="P711" s="27">
        <v>229361</v>
      </c>
      <c r="Q711" s="27">
        <v>2095272</v>
      </c>
      <c r="R711" s="27">
        <v>80669</v>
      </c>
      <c r="S711">
        <v>0</v>
      </c>
      <c r="T711">
        <v>0</v>
      </c>
      <c r="V711" s="27">
        <v>2095272</v>
      </c>
      <c r="W711" s="27">
        <v>80669</v>
      </c>
      <c r="X711" s="27">
        <v>588388</v>
      </c>
      <c r="AA711" s="23">
        <v>43830</v>
      </c>
      <c r="AB711">
        <v>1</v>
      </c>
      <c r="AC711" t="s">
        <v>57</v>
      </c>
      <c r="AD711">
        <v>1</v>
      </c>
      <c r="AE711">
        <v>30</v>
      </c>
      <c r="AF711" s="27">
        <v>2095272</v>
      </c>
      <c r="AM711">
        <v>1</v>
      </c>
      <c r="AN711">
        <v>1</v>
      </c>
      <c r="AQ711" s="27">
        <v>471000</v>
      </c>
      <c r="AR711" t="s">
        <v>58</v>
      </c>
      <c r="AS711">
        <v>0</v>
      </c>
      <c r="AT711">
        <v>2</v>
      </c>
      <c r="AW711">
        <v>5</v>
      </c>
      <c r="BB711">
        <v>1</v>
      </c>
      <c r="BC711">
        <v>7</v>
      </c>
      <c r="BD711">
        <v>2</v>
      </c>
      <c r="BE711" s="3">
        <v>44286</v>
      </c>
      <c r="BF711" s="16" t="s">
        <v>59</v>
      </c>
      <c r="BG711" s="16" t="str">
        <f>VLOOKUP(C711,'Cta Contable'!A:D,4,FALSE)</f>
        <v>Consumo</v>
      </c>
      <c r="BH711" t="str">
        <f>VLOOKUP(Q711,Lista!A:B,2,TRUE)</f>
        <v>1- 2.500.000</v>
      </c>
      <c r="BI711" s="16" t="str">
        <f t="shared" si="24"/>
        <v>Al día</v>
      </c>
      <c r="BJ711" t="str">
        <f t="shared" si="23"/>
        <v>-</v>
      </c>
    </row>
    <row r="712" spans="1:62" x14ac:dyDescent="0.25">
      <c r="A712" t="s">
        <v>56</v>
      </c>
      <c r="B712" t="s">
        <v>171</v>
      </c>
      <c r="C712" s="17">
        <v>144225</v>
      </c>
      <c r="D712">
        <v>4</v>
      </c>
      <c r="E712">
        <v>18811</v>
      </c>
      <c r="F712" s="23">
        <v>43627</v>
      </c>
      <c r="G712" s="23">
        <v>44180</v>
      </c>
      <c r="H712">
        <v>435</v>
      </c>
      <c r="I712">
        <v>1</v>
      </c>
      <c r="J712">
        <v>6</v>
      </c>
      <c r="K712">
        <v>30</v>
      </c>
      <c r="L712">
        <v>2</v>
      </c>
      <c r="M712" s="25">
        <v>23.39</v>
      </c>
      <c r="N712" s="25">
        <v>26.067796999999999</v>
      </c>
      <c r="O712" s="27">
        <v>2300000</v>
      </c>
      <c r="P712" s="27">
        <v>152730</v>
      </c>
      <c r="Q712" s="27">
        <v>1620227</v>
      </c>
      <c r="R712" s="27">
        <v>88288</v>
      </c>
      <c r="S712">
        <v>0</v>
      </c>
      <c r="T712">
        <v>0</v>
      </c>
      <c r="V712" s="27">
        <v>1620227</v>
      </c>
      <c r="W712" s="27">
        <v>88288</v>
      </c>
      <c r="X712" s="27">
        <v>398931</v>
      </c>
      <c r="AA712" s="23">
        <v>43861</v>
      </c>
      <c r="AB712">
        <v>1</v>
      </c>
      <c r="AC712" t="s">
        <v>57</v>
      </c>
      <c r="AD712">
        <v>1</v>
      </c>
      <c r="AE712">
        <v>30</v>
      </c>
      <c r="AF712" s="27">
        <v>1620227</v>
      </c>
      <c r="AM712">
        <v>1</v>
      </c>
      <c r="AN712">
        <v>1</v>
      </c>
      <c r="AQ712" s="27">
        <v>513000</v>
      </c>
      <c r="AR712" t="s">
        <v>58</v>
      </c>
      <c r="AS712">
        <v>0</v>
      </c>
      <c r="AT712">
        <v>2</v>
      </c>
      <c r="AW712">
        <v>5</v>
      </c>
      <c r="BB712">
        <v>1</v>
      </c>
      <c r="BC712">
        <v>7</v>
      </c>
      <c r="BD712">
        <v>2</v>
      </c>
      <c r="BE712" s="3">
        <v>44286</v>
      </c>
      <c r="BF712" s="16" t="s">
        <v>59</v>
      </c>
      <c r="BG712" s="16" t="str">
        <f>VLOOKUP(C712,'Cta Contable'!A:D,4,FALSE)</f>
        <v>Consumo</v>
      </c>
      <c r="BH712" t="str">
        <f>VLOOKUP(Q712,Lista!A:B,2,TRUE)</f>
        <v>1- 2.500.000</v>
      </c>
      <c r="BI712" s="16" t="str">
        <f t="shared" si="24"/>
        <v>Al día</v>
      </c>
      <c r="BJ712" t="str">
        <f t="shared" si="23"/>
        <v>-</v>
      </c>
    </row>
    <row r="713" spans="1:62" x14ac:dyDescent="0.25">
      <c r="A713" t="s">
        <v>56</v>
      </c>
      <c r="B713" t="s">
        <v>171</v>
      </c>
      <c r="C713" s="17">
        <v>144225</v>
      </c>
      <c r="D713">
        <v>4</v>
      </c>
      <c r="E713">
        <v>17266</v>
      </c>
      <c r="F713" s="23">
        <v>43314</v>
      </c>
      <c r="G713" s="23">
        <v>44454</v>
      </c>
      <c r="H713">
        <v>255</v>
      </c>
      <c r="I713">
        <v>1</v>
      </c>
      <c r="J713">
        <v>22</v>
      </c>
      <c r="K713">
        <v>30</v>
      </c>
      <c r="L713">
        <v>2</v>
      </c>
      <c r="M713" s="25">
        <v>20.150001</v>
      </c>
      <c r="N713" s="25">
        <v>22.119140999999999</v>
      </c>
      <c r="O713" s="27">
        <v>16000000</v>
      </c>
      <c r="P713" s="27">
        <v>584094</v>
      </c>
      <c r="Q713" s="27">
        <v>7688514</v>
      </c>
      <c r="R713" s="27">
        <v>408240</v>
      </c>
      <c r="S713">
        <v>0</v>
      </c>
      <c r="T713">
        <v>0</v>
      </c>
      <c r="V713" s="27">
        <v>3844257</v>
      </c>
      <c r="W713" s="27">
        <v>408240</v>
      </c>
      <c r="X713" s="27">
        <v>1136961</v>
      </c>
      <c r="AA713" s="23">
        <v>44284</v>
      </c>
      <c r="AB713">
        <v>1</v>
      </c>
      <c r="AC713" t="s">
        <v>57</v>
      </c>
      <c r="AD713">
        <v>1</v>
      </c>
      <c r="AE713">
        <v>30</v>
      </c>
      <c r="AF713" s="27">
        <v>4381031</v>
      </c>
      <c r="AM713">
        <v>1</v>
      </c>
      <c r="AN713">
        <v>1</v>
      </c>
      <c r="AQ713" s="27">
        <v>1571500</v>
      </c>
      <c r="AR713" t="s">
        <v>58</v>
      </c>
      <c r="AS713">
        <v>0</v>
      </c>
      <c r="AT713">
        <v>2</v>
      </c>
      <c r="AW713">
        <v>5</v>
      </c>
      <c r="BB713">
        <v>1</v>
      </c>
      <c r="BC713">
        <v>7</v>
      </c>
      <c r="BD713">
        <v>2</v>
      </c>
      <c r="BE713" s="3">
        <v>44286</v>
      </c>
      <c r="BF713" s="16" t="s">
        <v>59</v>
      </c>
      <c r="BG713" s="16" t="str">
        <f>VLOOKUP(C713,'Cta Contable'!A:D,4,FALSE)</f>
        <v>Consumo</v>
      </c>
      <c r="BH713" t="str">
        <f>VLOOKUP(Q713,Lista!A:B,2,TRUE)</f>
        <v>5.000.001 - 10.000.000</v>
      </c>
      <c r="BI713" s="16" t="str">
        <f t="shared" si="24"/>
        <v>Al día</v>
      </c>
      <c r="BJ713" t="str">
        <f t="shared" si="23"/>
        <v>-</v>
      </c>
    </row>
    <row r="714" spans="1:62" x14ac:dyDescent="0.25">
      <c r="A714" t="s">
        <v>56</v>
      </c>
      <c r="B714" t="s">
        <v>171</v>
      </c>
      <c r="C714" s="17">
        <v>144225</v>
      </c>
      <c r="D714">
        <v>4</v>
      </c>
      <c r="E714">
        <v>17713</v>
      </c>
      <c r="F714" s="23">
        <v>43404</v>
      </c>
      <c r="G714" s="23">
        <v>45596</v>
      </c>
      <c r="H714">
        <v>60</v>
      </c>
      <c r="I714">
        <v>1</v>
      </c>
      <c r="J714">
        <v>26</v>
      </c>
      <c r="K714">
        <v>30</v>
      </c>
      <c r="L714">
        <v>2</v>
      </c>
      <c r="M714" s="25">
        <v>20.97</v>
      </c>
      <c r="N714" s="25">
        <v>23.107628999999999</v>
      </c>
      <c r="O714" s="27">
        <v>21500000</v>
      </c>
      <c r="P714" s="27">
        <v>527146</v>
      </c>
      <c r="Q714" s="27">
        <v>16569379</v>
      </c>
      <c r="R714" s="27">
        <v>674273</v>
      </c>
      <c r="S714">
        <v>0</v>
      </c>
      <c r="T714">
        <v>0</v>
      </c>
      <c r="V714" s="27">
        <v>8284690</v>
      </c>
      <c r="W714" s="27">
        <v>674273</v>
      </c>
      <c r="X714" s="27">
        <v>0</v>
      </c>
      <c r="AA714" s="23">
        <v>44266</v>
      </c>
      <c r="AB714">
        <v>1</v>
      </c>
      <c r="AC714" t="s">
        <v>57</v>
      </c>
      <c r="AD714">
        <v>1</v>
      </c>
      <c r="AE714">
        <v>30</v>
      </c>
      <c r="AF714" s="27">
        <v>725292</v>
      </c>
      <c r="AM714">
        <v>1</v>
      </c>
      <c r="AN714">
        <v>1</v>
      </c>
      <c r="AQ714" s="27">
        <v>0</v>
      </c>
      <c r="AR714" t="s">
        <v>58</v>
      </c>
      <c r="AS714">
        <v>0</v>
      </c>
      <c r="AT714">
        <v>0</v>
      </c>
      <c r="AW714">
        <v>5</v>
      </c>
      <c r="BB714">
        <v>1</v>
      </c>
      <c r="BC714">
        <v>7</v>
      </c>
      <c r="BD714">
        <v>2</v>
      </c>
      <c r="BE714" s="3">
        <v>44286</v>
      </c>
      <c r="BF714" s="16" t="s">
        <v>59</v>
      </c>
      <c r="BG714" s="16" t="str">
        <f>VLOOKUP(C714,'Cta Contable'!A:D,4,FALSE)</f>
        <v>Consumo</v>
      </c>
      <c r="BH714" t="str">
        <f>VLOOKUP(Q714,Lista!A:B,2,TRUE)</f>
        <v>15.000.001 - 20.000.000</v>
      </c>
      <c r="BI714" s="16" t="str">
        <f t="shared" si="24"/>
        <v>Al día</v>
      </c>
      <c r="BJ714" t="str">
        <f t="shared" si="23"/>
        <v>-</v>
      </c>
    </row>
    <row r="715" spans="1:62" x14ac:dyDescent="0.25">
      <c r="A715" t="s">
        <v>56</v>
      </c>
      <c r="B715" t="s">
        <v>171</v>
      </c>
      <c r="C715" s="17">
        <v>144225</v>
      </c>
      <c r="D715">
        <v>4</v>
      </c>
      <c r="E715">
        <v>14963</v>
      </c>
      <c r="F715" s="23">
        <v>42850</v>
      </c>
      <c r="G715" s="23">
        <v>43337</v>
      </c>
      <c r="H715">
        <v>1055</v>
      </c>
      <c r="I715">
        <v>1</v>
      </c>
      <c r="J715">
        <v>11</v>
      </c>
      <c r="K715">
        <v>30</v>
      </c>
      <c r="L715">
        <v>2</v>
      </c>
      <c r="M715" s="25">
        <v>23.432207999999999</v>
      </c>
      <c r="N715" s="25">
        <v>26.12</v>
      </c>
      <c r="O715" s="27">
        <v>2000000</v>
      </c>
      <c r="P715" s="27">
        <v>147758</v>
      </c>
      <c r="Q715" s="27">
        <v>695654</v>
      </c>
      <c r="R715" s="27">
        <v>42954</v>
      </c>
      <c r="S715">
        <v>0</v>
      </c>
      <c r="T715">
        <v>0</v>
      </c>
      <c r="V715" s="27">
        <v>695654</v>
      </c>
      <c r="W715" s="27">
        <v>42954</v>
      </c>
      <c r="X715" s="27">
        <v>466477</v>
      </c>
      <c r="AA715" s="23">
        <v>43830</v>
      </c>
      <c r="AB715">
        <v>1</v>
      </c>
      <c r="AC715" t="s">
        <v>57</v>
      </c>
      <c r="AD715">
        <v>1</v>
      </c>
      <c r="AE715">
        <v>30</v>
      </c>
      <c r="AF715" s="27">
        <v>695654</v>
      </c>
      <c r="AM715">
        <v>1</v>
      </c>
      <c r="AN715">
        <v>1</v>
      </c>
      <c r="AQ715" s="27">
        <v>104000</v>
      </c>
      <c r="AR715" t="s">
        <v>58</v>
      </c>
      <c r="AS715">
        <v>0</v>
      </c>
      <c r="AT715">
        <v>2</v>
      </c>
      <c r="AW715">
        <v>5</v>
      </c>
      <c r="BB715">
        <v>1</v>
      </c>
      <c r="BC715">
        <v>7</v>
      </c>
      <c r="BD715">
        <v>2</v>
      </c>
      <c r="BE715" s="3">
        <v>44286</v>
      </c>
      <c r="BF715" s="16" t="s">
        <v>59</v>
      </c>
      <c r="BG715" s="16" t="str">
        <f>VLOOKUP(C715,'Cta Contable'!A:D,4,FALSE)</f>
        <v>Consumo</v>
      </c>
      <c r="BH715" t="str">
        <f>VLOOKUP(Q715,Lista!A:B,2,TRUE)</f>
        <v>1- 2.500.000</v>
      </c>
      <c r="BI715" s="16" t="str">
        <f t="shared" si="24"/>
        <v>Al día</v>
      </c>
      <c r="BJ715" t="str">
        <f t="shared" si="23"/>
        <v>-</v>
      </c>
    </row>
    <row r="716" spans="1:62" x14ac:dyDescent="0.25">
      <c r="A716" t="s">
        <v>56</v>
      </c>
      <c r="B716" t="s">
        <v>171</v>
      </c>
      <c r="C716" s="17">
        <v>144225</v>
      </c>
      <c r="D716">
        <v>4</v>
      </c>
      <c r="E716">
        <v>18547</v>
      </c>
      <c r="F716" s="23">
        <v>44013</v>
      </c>
      <c r="G716" s="23">
        <v>44317</v>
      </c>
      <c r="H716">
        <v>209</v>
      </c>
      <c r="I716">
        <v>1</v>
      </c>
      <c r="J716">
        <v>1</v>
      </c>
      <c r="K716">
        <v>30</v>
      </c>
      <c r="L716">
        <v>2</v>
      </c>
      <c r="M716" s="25">
        <v>23.432207999999999</v>
      </c>
      <c r="N716" s="25">
        <v>26.12</v>
      </c>
      <c r="O716" s="27">
        <v>1644878</v>
      </c>
      <c r="P716" s="27">
        <v>182704</v>
      </c>
      <c r="Q716" s="27">
        <v>1354458</v>
      </c>
      <c r="R716" s="27">
        <v>55813</v>
      </c>
      <c r="S716">
        <v>0</v>
      </c>
      <c r="T716">
        <v>0</v>
      </c>
      <c r="V716" s="27">
        <v>677229</v>
      </c>
      <c r="W716" s="27">
        <v>55813</v>
      </c>
      <c r="X716" s="27">
        <v>132979</v>
      </c>
      <c r="AA716" s="23">
        <v>44159</v>
      </c>
      <c r="AB716">
        <v>1</v>
      </c>
      <c r="AC716" t="s">
        <v>57</v>
      </c>
      <c r="AD716">
        <v>1</v>
      </c>
      <c r="AE716">
        <v>30</v>
      </c>
      <c r="AF716" s="27">
        <v>999502</v>
      </c>
      <c r="AM716">
        <v>1</v>
      </c>
      <c r="AN716">
        <v>1</v>
      </c>
      <c r="AQ716" s="27">
        <v>274000</v>
      </c>
      <c r="AR716" t="s">
        <v>58</v>
      </c>
      <c r="AS716">
        <v>0</v>
      </c>
      <c r="AT716">
        <v>2</v>
      </c>
      <c r="AW716">
        <v>1</v>
      </c>
      <c r="AX716">
        <v>2</v>
      </c>
      <c r="AY716">
        <v>44013</v>
      </c>
      <c r="AZ716" t="s">
        <v>59</v>
      </c>
      <c r="BB716">
        <v>1</v>
      </c>
      <c r="BC716">
        <v>7</v>
      </c>
      <c r="BD716">
        <v>2</v>
      </c>
      <c r="BE716" s="3">
        <v>44286</v>
      </c>
      <c r="BF716" s="16" t="s">
        <v>59</v>
      </c>
      <c r="BG716" s="16" t="str">
        <f>VLOOKUP(C716,'Cta Contable'!A:D,4,FALSE)</f>
        <v>Consumo</v>
      </c>
      <c r="BH716" t="str">
        <f>VLOOKUP(Q716,Lista!A:B,2,TRUE)</f>
        <v>1- 2.500.000</v>
      </c>
      <c r="BI716" s="16" t="str">
        <f t="shared" si="24"/>
        <v>Al día</v>
      </c>
      <c r="BJ716" t="str">
        <f t="shared" si="23"/>
        <v>-</v>
      </c>
    </row>
    <row r="717" spans="1:62" x14ac:dyDescent="0.25">
      <c r="A717" t="s">
        <v>56</v>
      </c>
      <c r="B717" t="s">
        <v>171</v>
      </c>
      <c r="C717" s="17">
        <v>144225</v>
      </c>
      <c r="D717">
        <v>4</v>
      </c>
      <c r="E717">
        <v>15046</v>
      </c>
      <c r="F717" s="23">
        <v>42866</v>
      </c>
      <c r="G717" s="23">
        <v>43869</v>
      </c>
      <c r="H717">
        <v>502</v>
      </c>
      <c r="I717">
        <v>1</v>
      </c>
      <c r="J717">
        <v>28</v>
      </c>
      <c r="K717">
        <v>30</v>
      </c>
      <c r="L717">
        <v>2</v>
      </c>
      <c r="M717" s="25">
        <v>22.14</v>
      </c>
      <c r="N717" s="25">
        <v>24.530735</v>
      </c>
      <c r="O717" s="27">
        <v>11000000</v>
      </c>
      <c r="P717" s="27">
        <v>458225</v>
      </c>
      <c r="Q717" s="27">
        <v>1459352</v>
      </c>
      <c r="R717" s="27">
        <v>71570</v>
      </c>
      <c r="S717">
        <v>0</v>
      </c>
      <c r="T717">
        <v>0</v>
      </c>
      <c r="V717" s="27">
        <v>1459352</v>
      </c>
      <c r="W717" s="27">
        <v>71570</v>
      </c>
      <c r="X717" s="27">
        <v>620325</v>
      </c>
      <c r="AA717" s="23">
        <v>44243</v>
      </c>
      <c r="AB717">
        <v>1</v>
      </c>
      <c r="AC717" t="s">
        <v>57</v>
      </c>
      <c r="AD717">
        <v>1</v>
      </c>
      <c r="AE717">
        <v>30</v>
      </c>
      <c r="AF717" s="27">
        <v>1459352</v>
      </c>
      <c r="AM717">
        <v>1</v>
      </c>
      <c r="AN717">
        <v>1</v>
      </c>
      <c r="AQ717" s="27">
        <v>574000</v>
      </c>
      <c r="AR717" t="s">
        <v>58</v>
      </c>
      <c r="AS717">
        <v>0</v>
      </c>
      <c r="AT717">
        <v>2</v>
      </c>
      <c r="AW717">
        <v>5</v>
      </c>
      <c r="BB717">
        <v>1</v>
      </c>
      <c r="BC717">
        <v>7</v>
      </c>
      <c r="BD717">
        <v>2</v>
      </c>
      <c r="BE717" s="3">
        <v>44286</v>
      </c>
      <c r="BF717" s="16" t="s">
        <v>59</v>
      </c>
      <c r="BG717" s="16" t="str">
        <f>VLOOKUP(C717,'Cta Contable'!A:D,4,FALSE)</f>
        <v>Consumo</v>
      </c>
      <c r="BH717" t="str">
        <f>VLOOKUP(Q717,Lista!A:B,2,TRUE)</f>
        <v>1- 2.500.000</v>
      </c>
      <c r="BI717" s="16" t="str">
        <f t="shared" si="24"/>
        <v>Al día</v>
      </c>
      <c r="BJ717" t="str">
        <f t="shared" si="23"/>
        <v>-</v>
      </c>
    </row>
    <row r="718" spans="1:62" x14ac:dyDescent="0.25">
      <c r="A718" t="s">
        <v>56</v>
      </c>
      <c r="B718" t="s">
        <v>171</v>
      </c>
      <c r="C718" s="17">
        <v>144225</v>
      </c>
      <c r="D718">
        <v>4</v>
      </c>
      <c r="E718">
        <v>18250</v>
      </c>
      <c r="F718" s="23">
        <v>43518</v>
      </c>
      <c r="G718" s="23">
        <v>44201</v>
      </c>
      <c r="H718">
        <v>565</v>
      </c>
      <c r="I718">
        <v>1</v>
      </c>
      <c r="J718">
        <v>5</v>
      </c>
      <c r="K718">
        <v>30</v>
      </c>
      <c r="L718">
        <v>2</v>
      </c>
      <c r="M718" s="25">
        <v>21.03</v>
      </c>
      <c r="N718" s="25">
        <v>23.180243999999998</v>
      </c>
      <c r="O718" s="27">
        <v>4000000</v>
      </c>
      <c r="P718" s="27">
        <v>220684</v>
      </c>
      <c r="Q718" s="27">
        <v>3220223</v>
      </c>
      <c r="R718" s="27">
        <v>164308</v>
      </c>
      <c r="S718">
        <v>0</v>
      </c>
      <c r="T718">
        <v>0</v>
      </c>
      <c r="V718" s="27">
        <v>3220223</v>
      </c>
      <c r="W718" s="27">
        <v>164308</v>
      </c>
      <c r="X718" s="27">
        <v>1036429</v>
      </c>
      <c r="AA718" s="23">
        <v>43830</v>
      </c>
      <c r="AB718">
        <v>1</v>
      </c>
      <c r="AC718" t="s">
        <v>57</v>
      </c>
      <c r="AD718">
        <v>1</v>
      </c>
      <c r="AE718">
        <v>30</v>
      </c>
      <c r="AF718" s="27">
        <v>3220223</v>
      </c>
      <c r="AM718">
        <v>1</v>
      </c>
      <c r="AN718">
        <v>1</v>
      </c>
      <c r="AQ718" s="27">
        <v>874000</v>
      </c>
      <c r="AR718" t="s">
        <v>58</v>
      </c>
      <c r="AS718">
        <v>0</v>
      </c>
      <c r="AT718">
        <v>2</v>
      </c>
      <c r="AW718">
        <v>5</v>
      </c>
      <c r="BB718">
        <v>1</v>
      </c>
      <c r="BC718">
        <v>7</v>
      </c>
      <c r="BD718">
        <v>2</v>
      </c>
      <c r="BE718" s="3">
        <v>44286</v>
      </c>
      <c r="BF718" s="16" t="s">
        <v>59</v>
      </c>
      <c r="BG718" s="16" t="str">
        <f>VLOOKUP(C718,'Cta Contable'!A:D,4,FALSE)</f>
        <v>Consumo</v>
      </c>
      <c r="BH718" t="str">
        <f>VLOOKUP(Q718,Lista!A:B,2,TRUE)</f>
        <v>2.500.001 - 5.000.000</v>
      </c>
      <c r="BI718" s="16" t="str">
        <f t="shared" si="24"/>
        <v>Al día</v>
      </c>
      <c r="BJ718" t="str">
        <f t="shared" si="23"/>
        <v>-</v>
      </c>
    </row>
    <row r="719" spans="1:62" x14ac:dyDescent="0.25">
      <c r="A719" t="s">
        <v>56</v>
      </c>
      <c r="B719" t="s">
        <v>171</v>
      </c>
      <c r="C719" s="17">
        <v>144225</v>
      </c>
      <c r="D719">
        <v>2</v>
      </c>
      <c r="E719">
        <v>18455</v>
      </c>
      <c r="F719" s="23">
        <v>44013</v>
      </c>
      <c r="G719" s="23">
        <v>47421</v>
      </c>
      <c r="H719">
        <v>60</v>
      </c>
      <c r="I719">
        <v>1</v>
      </c>
      <c r="J719">
        <v>5</v>
      </c>
      <c r="K719">
        <v>30</v>
      </c>
      <c r="L719">
        <v>2</v>
      </c>
      <c r="M719" s="25">
        <v>21.12</v>
      </c>
      <c r="N719" s="25">
        <v>23.289241000000001</v>
      </c>
      <c r="O719" s="27">
        <v>17274428</v>
      </c>
      <c r="P719" s="27">
        <v>355255</v>
      </c>
      <c r="Q719" s="27">
        <v>17009126</v>
      </c>
      <c r="R719" s="27">
        <v>848749</v>
      </c>
      <c r="S719">
        <v>0</v>
      </c>
      <c r="T719">
        <v>0</v>
      </c>
      <c r="V719" s="27">
        <v>8504563</v>
      </c>
      <c r="W719" s="27">
        <v>848749</v>
      </c>
      <c r="X719" s="27">
        <v>0</v>
      </c>
      <c r="AA719" s="23">
        <v>44271</v>
      </c>
      <c r="AB719">
        <v>1</v>
      </c>
      <c r="AC719" t="s">
        <v>57</v>
      </c>
      <c r="AD719">
        <v>1</v>
      </c>
      <c r="AE719">
        <v>30</v>
      </c>
      <c r="AF719" s="27">
        <v>170649</v>
      </c>
      <c r="AM719">
        <v>1</v>
      </c>
      <c r="AN719">
        <v>1</v>
      </c>
      <c r="AO719" s="40">
        <v>44013</v>
      </c>
      <c r="AP719" s="40" t="s">
        <v>56</v>
      </c>
      <c r="AQ719" s="27">
        <v>663900</v>
      </c>
      <c r="AR719" t="s">
        <v>58</v>
      </c>
      <c r="AS719">
        <v>1</v>
      </c>
      <c r="AT719">
        <v>2</v>
      </c>
      <c r="AW719">
        <v>5</v>
      </c>
      <c r="BB719">
        <v>1</v>
      </c>
      <c r="BC719">
        <v>7</v>
      </c>
      <c r="BD719">
        <v>2</v>
      </c>
      <c r="BE719" s="3">
        <v>44286</v>
      </c>
      <c r="BF719" s="16" t="s">
        <v>59</v>
      </c>
      <c r="BG719" s="16" t="str">
        <f>VLOOKUP(C719,'Cta Contable'!A:D,4,FALSE)</f>
        <v>Consumo</v>
      </c>
      <c r="BH719" t="str">
        <f>VLOOKUP(Q719,Lista!A:B,2,TRUE)</f>
        <v>15.000.001 - 20.000.000</v>
      </c>
      <c r="BI719" s="16" t="str">
        <f t="shared" si="24"/>
        <v>Al día</v>
      </c>
      <c r="BJ719" t="str">
        <f t="shared" si="23"/>
        <v>Reestructurado</v>
      </c>
    </row>
    <row r="720" spans="1:62" x14ac:dyDescent="0.25">
      <c r="A720" t="s">
        <v>56</v>
      </c>
      <c r="B720" t="s">
        <v>171</v>
      </c>
      <c r="C720" s="17">
        <v>144225</v>
      </c>
      <c r="D720">
        <v>4</v>
      </c>
      <c r="E720">
        <v>16983</v>
      </c>
      <c r="F720" s="23">
        <v>43264</v>
      </c>
      <c r="G720" s="23">
        <v>44087</v>
      </c>
      <c r="H720">
        <v>377</v>
      </c>
      <c r="I720">
        <v>1</v>
      </c>
      <c r="J720">
        <v>20</v>
      </c>
      <c r="K720">
        <v>30</v>
      </c>
      <c r="L720">
        <v>2</v>
      </c>
      <c r="M720" s="25">
        <v>20.170000000000002</v>
      </c>
      <c r="N720" s="25">
        <v>22.143163000000001</v>
      </c>
      <c r="O720" s="27">
        <v>12230313</v>
      </c>
      <c r="P720" s="27">
        <v>567240</v>
      </c>
      <c r="Q720" s="27">
        <v>3289837</v>
      </c>
      <c r="R720" s="27">
        <v>217145</v>
      </c>
      <c r="S720">
        <v>0</v>
      </c>
      <c r="T720">
        <v>0</v>
      </c>
      <c r="V720" s="27">
        <v>3289837</v>
      </c>
      <c r="W720" s="27">
        <v>217145</v>
      </c>
      <c r="X720" s="27">
        <v>973199</v>
      </c>
      <c r="AA720" s="23">
        <v>44257</v>
      </c>
      <c r="AB720">
        <v>1</v>
      </c>
      <c r="AC720" t="s">
        <v>57</v>
      </c>
      <c r="AD720">
        <v>1</v>
      </c>
      <c r="AE720">
        <v>30</v>
      </c>
      <c r="AF720" s="27">
        <v>3289837</v>
      </c>
      <c r="AM720">
        <v>1</v>
      </c>
      <c r="AN720">
        <v>1</v>
      </c>
      <c r="AQ720" s="27">
        <v>1657000</v>
      </c>
      <c r="AR720" t="s">
        <v>58</v>
      </c>
      <c r="AS720">
        <v>0</v>
      </c>
      <c r="AT720">
        <v>2</v>
      </c>
      <c r="AW720">
        <v>5</v>
      </c>
      <c r="BB720">
        <v>1</v>
      </c>
      <c r="BC720">
        <v>7</v>
      </c>
      <c r="BD720">
        <v>2</v>
      </c>
      <c r="BE720" s="3">
        <v>44286</v>
      </c>
      <c r="BF720" s="16" t="s">
        <v>59</v>
      </c>
      <c r="BG720" s="16" t="str">
        <f>VLOOKUP(C720,'Cta Contable'!A:D,4,FALSE)</f>
        <v>Consumo</v>
      </c>
      <c r="BH720" t="str">
        <f>VLOOKUP(Q720,Lista!A:B,2,TRUE)</f>
        <v>2.500.001 - 5.000.000</v>
      </c>
      <c r="BI720" s="16" t="str">
        <f t="shared" si="24"/>
        <v>Al día</v>
      </c>
      <c r="BJ720" t="str">
        <f t="shared" si="23"/>
        <v>-</v>
      </c>
    </row>
    <row r="721" spans="1:62" x14ac:dyDescent="0.25">
      <c r="A721" t="s">
        <v>56</v>
      </c>
      <c r="B721" t="s">
        <v>171</v>
      </c>
      <c r="C721" s="17">
        <v>144225</v>
      </c>
      <c r="D721">
        <v>4</v>
      </c>
      <c r="E721">
        <v>17595</v>
      </c>
      <c r="F721" s="23">
        <v>43383</v>
      </c>
      <c r="G721" s="23">
        <v>44362</v>
      </c>
      <c r="H721">
        <v>345</v>
      </c>
      <c r="I721">
        <v>1</v>
      </c>
      <c r="J721">
        <v>17</v>
      </c>
      <c r="K721">
        <v>30</v>
      </c>
      <c r="L721">
        <v>2</v>
      </c>
      <c r="M721" s="25">
        <v>19.97</v>
      </c>
      <c r="N721" s="25">
        <v>21.903130999999998</v>
      </c>
      <c r="O721" s="27">
        <v>11000000</v>
      </c>
      <c r="P721" s="27">
        <v>446151</v>
      </c>
      <c r="Q721" s="27">
        <v>5757022</v>
      </c>
      <c r="R721" s="27">
        <v>310838</v>
      </c>
      <c r="S721">
        <v>0</v>
      </c>
      <c r="T721">
        <v>0</v>
      </c>
      <c r="V721" s="27">
        <v>2878511</v>
      </c>
      <c r="W721" s="27">
        <v>310838</v>
      </c>
      <c r="X721" s="27">
        <v>894572</v>
      </c>
      <c r="AA721" s="23">
        <v>44041</v>
      </c>
      <c r="AB721">
        <v>1</v>
      </c>
      <c r="AC721" t="s">
        <v>57</v>
      </c>
      <c r="AD721">
        <v>1</v>
      </c>
      <c r="AE721">
        <v>30</v>
      </c>
      <c r="AF721" s="27">
        <v>4461912</v>
      </c>
      <c r="AM721">
        <v>1</v>
      </c>
      <c r="AN721">
        <v>1</v>
      </c>
      <c r="AQ721" s="27">
        <v>922000</v>
      </c>
      <c r="AR721" t="s">
        <v>58</v>
      </c>
      <c r="AS721">
        <v>0</v>
      </c>
      <c r="AT721">
        <v>2</v>
      </c>
      <c r="AW721">
        <v>5</v>
      </c>
      <c r="BB721">
        <v>1</v>
      </c>
      <c r="BC721">
        <v>7</v>
      </c>
      <c r="BD721">
        <v>2</v>
      </c>
      <c r="BE721" s="3">
        <v>44286</v>
      </c>
      <c r="BF721" s="16" t="s">
        <v>59</v>
      </c>
      <c r="BG721" s="16" t="str">
        <f>VLOOKUP(C721,'Cta Contable'!A:D,4,FALSE)</f>
        <v>Consumo</v>
      </c>
      <c r="BH721" t="str">
        <f>VLOOKUP(Q721,Lista!A:B,2,TRUE)</f>
        <v>5.000.001 - 10.000.000</v>
      </c>
      <c r="BI721" s="16" t="str">
        <f t="shared" si="24"/>
        <v>Al día</v>
      </c>
      <c r="BJ721" t="str">
        <f t="shared" si="23"/>
        <v>-</v>
      </c>
    </row>
    <row r="722" spans="1:62" x14ac:dyDescent="0.25">
      <c r="A722" t="s">
        <v>56</v>
      </c>
      <c r="B722" t="s">
        <v>171</v>
      </c>
      <c r="C722" s="17">
        <v>144225</v>
      </c>
      <c r="D722">
        <v>4</v>
      </c>
      <c r="E722">
        <v>19638</v>
      </c>
      <c r="F722" s="23">
        <v>44013</v>
      </c>
      <c r="G722" s="23">
        <v>46125</v>
      </c>
      <c r="H722">
        <v>0</v>
      </c>
      <c r="I722">
        <v>1</v>
      </c>
      <c r="J722">
        <v>7</v>
      </c>
      <c r="K722">
        <v>30</v>
      </c>
      <c r="L722">
        <v>2</v>
      </c>
      <c r="M722" s="25">
        <v>17.350000000000001</v>
      </c>
      <c r="N722" s="25">
        <v>18.798393999999998</v>
      </c>
      <c r="O722" s="27">
        <v>19514027</v>
      </c>
      <c r="P722" s="27">
        <v>448838</v>
      </c>
      <c r="Q722" s="27">
        <v>18280782</v>
      </c>
      <c r="R722" s="27">
        <v>537887</v>
      </c>
      <c r="S722">
        <v>0</v>
      </c>
      <c r="T722">
        <v>0</v>
      </c>
      <c r="V722" s="27">
        <v>9140391</v>
      </c>
      <c r="W722" s="27">
        <v>537887</v>
      </c>
      <c r="X722" s="27">
        <v>0</v>
      </c>
      <c r="AA722" s="23">
        <v>44225</v>
      </c>
      <c r="AB722">
        <v>1</v>
      </c>
      <c r="AC722" t="s">
        <v>57</v>
      </c>
      <c r="AD722">
        <v>1</v>
      </c>
      <c r="AE722">
        <v>30</v>
      </c>
      <c r="AF722" s="27">
        <v>0</v>
      </c>
      <c r="AM722">
        <v>1</v>
      </c>
      <c r="AN722">
        <v>1</v>
      </c>
      <c r="AQ722" s="27">
        <v>2890954</v>
      </c>
      <c r="AR722" t="s">
        <v>58</v>
      </c>
      <c r="AS722">
        <v>0</v>
      </c>
      <c r="AT722">
        <v>2</v>
      </c>
      <c r="AW722">
        <v>1</v>
      </c>
      <c r="AX722">
        <v>2</v>
      </c>
      <c r="AY722">
        <v>44013</v>
      </c>
      <c r="AZ722" t="s">
        <v>59</v>
      </c>
      <c r="BB722">
        <v>1</v>
      </c>
      <c r="BC722">
        <v>7</v>
      </c>
      <c r="BD722">
        <v>2</v>
      </c>
      <c r="BE722" s="3">
        <v>44286</v>
      </c>
      <c r="BF722" s="16" t="s">
        <v>59</v>
      </c>
      <c r="BG722" s="16" t="str">
        <f>VLOOKUP(C722,'Cta Contable'!A:D,4,FALSE)</f>
        <v>Consumo</v>
      </c>
      <c r="BH722" t="str">
        <f>VLOOKUP(Q722,Lista!A:B,2,TRUE)</f>
        <v>15.000.001 - 20.000.000</v>
      </c>
      <c r="BI722" s="16" t="str">
        <f t="shared" si="24"/>
        <v>Al día</v>
      </c>
      <c r="BJ722" t="str">
        <f t="shared" si="23"/>
        <v>-</v>
      </c>
    </row>
    <row r="723" spans="1:62" x14ac:dyDescent="0.25">
      <c r="A723" t="s">
        <v>56</v>
      </c>
      <c r="B723" t="s">
        <v>171</v>
      </c>
      <c r="C723" s="17">
        <v>144225</v>
      </c>
      <c r="D723">
        <v>4</v>
      </c>
      <c r="E723">
        <v>550002983</v>
      </c>
      <c r="F723" s="23">
        <v>44013</v>
      </c>
      <c r="G723" s="23">
        <v>44200</v>
      </c>
      <c r="H723">
        <v>85</v>
      </c>
      <c r="I723">
        <v>1</v>
      </c>
      <c r="J723">
        <v>0</v>
      </c>
      <c r="K723">
        <v>30</v>
      </c>
      <c r="L723">
        <v>2</v>
      </c>
      <c r="M723" s="25">
        <v>23.432207999999999</v>
      </c>
      <c r="N723" s="25">
        <v>26.12</v>
      </c>
      <c r="O723" s="27">
        <v>272499</v>
      </c>
      <c r="P723" s="27">
        <v>48699</v>
      </c>
      <c r="Q723" s="27">
        <v>272499</v>
      </c>
      <c r="R723" s="27">
        <v>24770</v>
      </c>
      <c r="S723">
        <v>0</v>
      </c>
      <c r="T723">
        <v>0</v>
      </c>
      <c r="V723" s="27">
        <v>136250</v>
      </c>
      <c r="W723" s="27">
        <v>24770</v>
      </c>
      <c r="X723" s="27">
        <v>11166</v>
      </c>
      <c r="AA723" s="23">
        <v>44270</v>
      </c>
      <c r="AB723">
        <v>1</v>
      </c>
      <c r="AC723" t="s">
        <v>57</v>
      </c>
      <c r="AD723">
        <v>1</v>
      </c>
      <c r="AE723">
        <v>30</v>
      </c>
      <c r="AF723" s="27">
        <v>272479</v>
      </c>
      <c r="AM723">
        <v>1</v>
      </c>
      <c r="AN723">
        <v>1</v>
      </c>
      <c r="AQ723" s="27">
        <v>43093</v>
      </c>
      <c r="AR723" t="s">
        <v>58</v>
      </c>
      <c r="AS723">
        <v>0</v>
      </c>
      <c r="AT723">
        <v>2</v>
      </c>
      <c r="AW723">
        <v>1</v>
      </c>
      <c r="AX723">
        <v>2</v>
      </c>
      <c r="AY723">
        <v>44013</v>
      </c>
      <c r="AZ723" t="s">
        <v>59</v>
      </c>
      <c r="BB723">
        <v>2</v>
      </c>
      <c r="BC723">
        <v>7</v>
      </c>
      <c r="BD723">
        <v>2</v>
      </c>
      <c r="BE723" s="3">
        <v>44286</v>
      </c>
      <c r="BF723" s="16" t="s">
        <v>59</v>
      </c>
      <c r="BG723" s="16" t="str">
        <f>VLOOKUP(C723,'Cta Contable'!A:D,4,FALSE)</f>
        <v>Consumo</v>
      </c>
      <c r="BH723" t="str">
        <f>VLOOKUP(Q723,Lista!A:B,2,TRUE)</f>
        <v>1- 2.500.000</v>
      </c>
      <c r="BI723" s="16" t="str">
        <f t="shared" si="24"/>
        <v>Al día</v>
      </c>
      <c r="BJ723" t="str">
        <f t="shared" si="23"/>
        <v>-</v>
      </c>
    </row>
    <row r="724" spans="1:62" x14ac:dyDescent="0.25">
      <c r="A724" t="s">
        <v>56</v>
      </c>
      <c r="B724" t="s">
        <v>171</v>
      </c>
      <c r="C724" s="17">
        <v>144225</v>
      </c>
      <c r="D724">
        <v>4</v>
      </c>
      <c r="E724">
        <v>550002984</v>
      </c>
      <c r="F724" s="23">
        <v>44013</v>
      </c>
      <c r="G724" s="23">
        <v>44200</v>
      </c>
      <c r="H724">
        <v>85</v>
      </c>
      <c r="I724">
        <v>1</v>
      </c>
      <c r="J724">
        <v>0</v>
      </c>
      <c r="K724">
        <v>30</v>
      </c>
      <c r="L724">
        <v>2</v>
      </c>
      <c r="M724" s="25">
        <v>23.432207999999999</v>
      </c>
      <c r="N724" s="25">
        <v>26.12</v>
      </c>
      <c r="O724" s="27">
        <v>220982</v>
      </c>
      <c r="P724" s="27">
        <v>39444</v>
      </c>
      <c r="Q724" s="27">
        <v>220982</v>
      </c>
      <c r="R724" s="27">
        <v>23898</v>
      </c>
      <c r="S724">
        <v>0</v>
      </c>
      <c r="T724">
        <v>0</v>
      </c>
      <c r="V724" s="27">
        <v>110491</v>
      </c>
      <c r="W724" s="27">
        <v>23898</v>
      </c>
      <c r="X724" s="27">
        <v>9724</v>
      </c>
      <c r="AA724" s="23">
        <v>44016</v>
      </c>
      <c r="AB724">
        <v>1</v>
      </c>
      <c r="AC724" t="s">
        <v>57</v>
      </c>
      <c r="AD724">
        <v>1</v>
      </c>
      <c r="AE724">
        <v>30</v>
      </c>
      <c r="AF724" s="27">
        <v>220982</v>
      </c>
      <c r="AM724">
        <v>1</v>
      </c>
      <c r="AN724">
        <v>1</v>
      </c>
      <c r="AQ724" s="27">
        <v>34946</v>
      </c>
      <c r="AR724" t="s">
        <v>58</v>
      </c>
      <c r="AS724">
        <v>0</v>
      </c>
      <c r="AT724">
        <v>2</v>
      </c>
      <c r="AW724">
        <v>1</v>
      </c>
      <c r="AX724">
        <v>2</v>
      </c>
      <c r="AY724">
        <v>44013</v>
      </c>
      <c r="AZ724" t="s">
        <v>59</v>
      </c>
      <c r="BB724">
        <v>2</v>
      </c>
      <c r="BC724">
        <v>7</v>
      </c>
      <c r="BD724">
        <v>2</v>
      </c>
      <c r="BE724" s="3">
        <v>44286</v>
      </c>
      <c r="BF724" s="16" t="s">
        <v>59</v>
      </c>
      <c r="BG724" s="16" t="str">
        <f>VLOOKUP(C724,'Cta Contable'!A:D,4,FALSE)</f>
        <v>Consumo</v>
      </c>
      <c r="BH724" t="str">
        <f>VLOOKUP(Q724,Lista!A:B,2,TRUE)</f>
        <v>1- 2.500.000</v>
      </c>
      <c r="BI724" s="16" t="str">
        <f t="shared" si="24"/>
        <v>Al día</v>
      </c>
      <c r="BJ724" t="str">
        <f t="shared" si="23"/>
        <v>-</v>
      </c>
    </row>
    <row r="725" spans="1:62" x14ac:dyDescent="0.25">
      <c r="A725" t="s">
        <v>56</v>
      </c>
      <c r="B725" t="s">
        <v>171</v>
      </c>
      <c r="C725" s="17">
        <v>144225</v>
      </c>
      <c r="D725">
        <v>4</v>
      </c>
      <c r="E725">
        <v>550003008</v>
      </c>
      <c r="F725" s="23">
        <v>44013</v>
      </c>
      <c r="G725" s="23">
        <v>44231</v>
      </c>
      <c r="H725">
        <v>55</v>
      </c>
      <c r="I725">
        <v>1</v>
      </c>
      <c r="J725">
        <v>0</v>
      </c>
      <c r="K725">
        <v>30</v>
      </c>
      <c r="L725">
        <v>2</v>
      </c>
      <c r="M725" s="25">
        <v>23.432207999999999</v>
      </c>
      <c r="N725" s="25">
        <v>26.12</v>
      </c>
      <c r="O725" s="27">
        <v>336410</v>
      </c>
      <c r="P725" s="27">
        <v>52041</v>
      </c>
      <c r="Q725" s="27">
        <v>336410</v>
      </c>
      <c r="R725" s="27">
        <v>37813</v>
      </c>
      <c r="S725">
        <v>0</v>
      </c>
      <c r="T725">
        <v>0</v>
      </c>
      <c r="V725" s="27">
        <v>168205</v>
      </c>
      <c r="W725" s="27">
        <v>37813</v>
      </c>
      <c r="X725" s="27">
        <v>14824</v>
      </c>
      <c r="AA725" s="23">
        <v>44016</v>
      </c>
      <c r="AB725">
        <v>1</v>
      </c>
      <c r="AC725" t="s">
        <v>57</v>
      </c>
      <c r="AD725">
        <v>1</v>
      </c>
      <c r="AE725">
        <v>30</v>
      </c>
      <c r="AF725" s="27">
        <v>336410</v>
      </c>
      <c r="AM725">
        <v>1</v>
      </c>
      <c r="AN725">
        <v>1</v>
      </c>
      <c r="AQ725" s="27">
        <v>53200</v>
      </c>
      <c r="AR725" t="s">
        <v>58</v>
      </c>
      <c r="AS725">
        <v>0</v>
      </c>
      <c r="AT725">
        <v>2</v>
      </c>
      <c r="AW725">
        <v>1</v>
      </c>
      <c r="AX725">
        <v>2</v>
      </c>
      <c r="AY725">
        <v>44013</v>
      </c>
      <c r="AZ725" t="s">
        <v>59</v>
      </c>
      <c r="BB725">
        <v>2</v>
      </c>
      <c r="BC725">
        <v>7</v>
      </c>
      <c r="BD725">
        <v>2</v>
      </c>
      <c r="BE725" s="3">
        <v>44286</v>
      </c>
      <c r="BF725" s="16" t="s">
        <v>59</v>
      </c>
      <c r="BG725" s="16" t="str">
        <f>VLOOKUP(C725,'Cta Contable'!A:D,4,FALSE)</f>
        <v>Consumo</v>
      </c>
      <c r="BH725" t="str">
        <f>VLOOKUP(Q725,Lista!A:B,2,TRUE)</f>
        <v>1- 2.500.000</v>
      </c>
      <c r="BI725" s="16" t="str">
        <f t="shared" si="24"/>
        <v>Al día</v>
      </c>
      <c r="BJ725" t="str">
        <f t="shared" si="23"/>
        <v>-</v>
      </c>
    </row>
    <row r="726" spans="1:62" x14ac:dyDescent="0.25">
      <c r="A726" t="s">
        <v>56</v>
      </c>
      <c r="B726" t="s">
        <v>171</v>
      </c>
      <c r="C726" s="17">
        <v>144225</v>
      </c>
      <c r="D726">
        <v>4</v>
      </c>
      <c r="E726">
        <v>550003020</v>
      </c>
      <c r="F726" s="23">
        <v>44013</v>
      </c>
      <c r="G726" s="23">
        <v>44231</v>
      </c>
      <c r="H726">
        <v>55</v>
      </c>
      <c r="I726">
        <v>1</v>
      </c>
      <c r="J726">
        <v>0</v>
      </c>
      <c r="K726">
        <v>30</v>
      </c>
      <c r="L726">
        <v>2</v>
      </c>
      <c r="M726" s="25">
        <v>23.432207999999999</v>
      </c>
      <c r="N726" s="25">
        <v>26.12</v>
      </c>
      <c r="O726" s="27">
        <v>356751</v>
      </c>
      <c r="P726" s="27">
        <v>55188</v>
      </c>
      <c r="Q726" s="27">
        <v>356751</v>
      </c>
      <c r="R726" s="27">
        <v>40103</v>
      </c>
      <c r="S726">
        <v>0</v>
      </c>
      <c r="T726">
        <v>0</v>
      </c>
      <c r="V726" s="27">
        <v>178376</v>
      </c>
      <c r="W726" s="27">
        <v>40103</v>
      </c>
      <c r="X726" s="27">
        <v>15708</v>
      </c>
      <c r="AA726" s="23">
        <v>44016</v>
      </c>
      <c r="AB726">
        <v>1</v>
      </c>
      <c r="AC726" t="s">
        <v>57</v>
      </c>
      <c r="AD726">
        <v>1</v>
      </c>
      <c r="AE726">
        <v>30</v>
      </c>
      <c r="AF726" s="27">
        <v>356751</v>
      </c>
      <c r="AM726">
        <v>1</v>
      </c>
      <c r="AN726">
        <v>1</v>
      </c>
      <c r="AQ726" s="27">
        <v>56417</v>
      </c>
      <c r="AR726" t="s">
        <v>58</v>
      </c>
      <c r="AS726">
        <v>0</v>
      </c>
      <c r="AT726">
        <v>2</v>
      </c>
      <c r="AW726">
        <v>1</v>
      </c>
      <c r="AX726">
        <v>2</v>
      </c>
      <c r="AY726">
        <v>44013</v>
      </c>
      <c r="AZ726" t="s">
        <v>59</v>
      </c>
      <c r="BB726">
        <v>2</v>
      </c>
      <c r="BC726">
        <v>7</v>
      </c>
      <c r="BD726">
        <v>2</v>
      </c>
      <c r="BE726" s="3">
        <v>44286</v>
      </c>
      <c r="BF726" s="16" t="s">
        <v>59</v>
      </c>
      <c r="BG726" s="16" t="str">
        <f>VLOOKUP(C726,'Cta Contable'!A:D,4,FALSE)</f>
        <v>Consumo</v>
      </c>
      <c r="BH726" t="str">
        <f>VLOOKUP(Q726,Lista!A:B,2,TRUE)</f>
        <v>1- 2.500.000</v>
      </c>
      <c r="BI726" s="16" t="str">
        <f t="shared" si="24"/>
        <v>Al día</v>
      </c>
      <c r="BJ726" t="str">
        <f t="shared" si="23"/>
        <v>-</v>
      </c>
    </row>
    <row r="727" spans="1:62" x14ac:dyDescent="0.25">
      <c r="A727" t="s">
        <v>56</v>
      </c>
      <c r="B727" t="s">
        <v>171</v>
      </c>
      <c r="C727" s="17">
        <v>144225</v>
      </c>
      <c r="D727">
        <v>4</v>
      </c>
      <c r="E727">
        <v>550003022</v>
      </c>
      <c r="F727" s="23">
        <v>44013</v>
      </c>
      <c r="G727" s="23">
        <v>44259</v>
      </c>
      <c r="H727">
        <v>0</v>
      </c>
      <c r="I727">
        <v>1</v>
      </c>
      <c r="J727">
        <v>0</v>
      </c>
      <c r="K727">
        <v>30</v>
      </c>
      <c r="L727">
        <v>2</v>
      </c>
      <c r="M727" s="25">
        <v>23.432207999999999</v>
      </c>
      <c r="N727" s="25">
        <v>26.12</v>
      </c>
      <c r="O727" s="27">
        <v>416146</v>
      </c>
      <c r="P727" s="27">
        <v>56784</v>
      </c>
      <c r="Q727" s="27">
        <v>416146</v>
      </c>
      <c r="R727" s="27">
        <v>47291</v>
      </c>
      <c r="S727">
        <v>0</v>
      </c>
      <c r="T727">
        <v>0</v>
      </c>
      <c r="V727" s="27">
        <v>208073</v>
      </c>
      <c r="W727" s="27">
        <v>47291</v>
      </c>
      <c r="X727" s="27">
        <v>18422</v>
      </c>
      <c r="AA727" s="23">
        <v>44016</v>
      </c>
      <c r="AB727">
        <v>1</v>
      </c>
      <c r="AC727" t="s">
        <v>57</v>
      </c>
      <c r="AD727">
        <v>1</v>
      </c>
      <c r="AE727">
        <v>30</v>
      </c>
      <c r="AF727" s="27">
        <v>0</v>
      </c>
      <c r="AM727">
        <v>1</v>
      </c>
      <c r="AN727">
        <v>1</v>
      </c>
      <c r="AQ727" s="27">
        <v>65810</v>
      </c>
      <c r="AR727" t="s">
        <v>58</v>
      </c>
      <c r="AS727">
        <v>0</v>
      </c>
      <c r="AT727">
        <v>2</v>
      </c>
      <c r="AW727">
        <v>1</v>
      </c>
      <c r="AX727">
        <v>2</v>
      </c>
      <c r="AY727">
        <v>44013</v>
      </c>
      <c r="AZ727" t="s">
        <v>59</v>
      </c>
      <c r="BB727">
        <v>2</v>
      </c>
      <c r="BC727">
        <v>7</v>
      </c>
      <c r="BD727">
        <v>2</v>
      </c>
      <c r="BE727" s="3">
        <v>44286</v>
      </c>
      <c r="BF727" s="16" t="s">
        <v>59</v>
      </c>
      <c r="BG727" s="16" t="str">
        <f>VLOOKUP(C727,'Cta Contable'!A:D,4,FALSE)</f>
        <v>Consumo</v>
      </c>
      <c r="BH727" t="str">
        <f>VLOOKUP(Q727,Lista!A:B,2,TRUE)</f>
        <v>1- 2.500.000</v>
      </c>
      <c r="BI727" s="16" t="str">
        <f t="shared" si="24"/>
        <v>Al día</v>
      </c>
      <c r="BJ727" t="str">
        <f t="shared" si="23"/>
        <v>-</v>
      </c>
    </row>
    <row r="728" spans="1:62" x14ac:dyDescent="0.25">
      <c r="A728" t="s">
        <v>56</v>
      </c>
      <c r="B728" t="s">
        <v>171</v>
      </c>
      <c r="C728" s="17">
        <v>144225</v>
      </c>
      <c r="D728">
        <v>4</v>
      </c>
      <c r="E728">
        <v>550003032</v>
      </c>
      <c r="F728" s="23">
        <v>44013</v>
      </c>
      <c r="G728" s="23">
        <v>44290</v>
      </c>
      <c r="H728">
        <v>0</v>
      </c>
      <c r="I728">
        <v>1</v>
      </c>
      <c r="J728">
        <v>0</v>
      </c>
      <c r="K728">
        <v>30</v>
      </c>
      <c r="L728">
        <v>2</v>
      </c>
      <c r="M728" s="25">
        <v>23.432207999999999</v>
      </c>
      <c r="N728" s="25">
        <v>26.12</v>
      </c>
      <c r="O728" s="27">
        <v>343308</v>
      </c>
      <c r="P728" s="27">
        <v>42052</v>
      </c>
      <c r="Q728" s="27">
        <v>343308</v>
      </c>
      <c r="R728" s="27">
        <v>39733</v>
      </c>
      <c r="S728">
        <v>0</v>
      </c>
      <c r="T728">
        <v>0</v>
      </c>
      <c r="V728" s="27">
        <v>171654</v>
      </c>
      <c r="W728" s="27">
        <v>39733</v>
      </c>
      <c r="X728" s="27">
        <v>15256</v>
      </c>
      <c r="AA728" s="23">
        <v>44016</v>
      </c>
      <c r="AB728">
        <v>1</v>
      </c>
      <c r="AC728" t="s">
        <v>57</v>
      </c>
      <c r="AD728">
        <v>1</v>
      </c>
      <c r="AE728">
        <v>30</v>
      </c>
      <c r="AF728" s="27">
        <v>0</v>
      </c>
      <c r="AM728">
        <v>1</v>
      </c>
      <c r="AN728">
        <v>1</v>
      </c>
      <c r="AQ728" s="27">
        <v>54291</v>
      </c>
      <c r="AR728" t="s">
        <v>58</v>
      </c>
      <c r="AS728">
        <v>0</v>
      </c>
      <c r="AT728">
        <v>2</v>
      </c>
      <c r="AW728">
        <v>1</v>
      </c>
      <c r="AX728">
        <v>2</v>
      </c>
      <c r="AY728">
        <v>44013</v>
      </c>
      <c r="AZ728" t="s">
        <v>59</v>
      </c>
      <c r="BB728">
        <v>2</v>
      </c>
      <c r="BC728">
        <v>7</v>
      </c>
      <c r="BD728">
        <v>2</v>
      </c>
      <c r="BE728" s="3">
        <v>44286</v>
      </c>
      <c r="BF728" s="16" t="s">
        <v>59</v>
      </c>
      <c r="BG728" s="16" t="str">
        <f>VLOOKUP(C728,'Cta Contable'!A:D,4,FALSE)</f>
        <v>Consumo</v>
      </c>
      <c r="BH728" t="str">
        <f>VLOOKUP(Q728,Lista!A:B,2,TRUE)</f>
        <v>1- 2.500.000</v>
      </c>
      <c r="BI728" s="16" t="str">
        <f t="shared" si="24"/>
        <v>Al día</v>
      </c>
      <c r="BJ728" t="str">
        <f t="shared" si="23"/>
        <v>-</v>
      </c>
    </row>
    <row r="729" spans="1:62" x14ac:dyDescent="0.25">
      <c r="A729" t="s">
        <v>56</v>
      </c>
      <c r="B729" t="s">
        <v>171</v>
      </c>
      <c r="C729" s="17">
        <v>144225</v>
      </c>
      <c r="D729">
        <v>4</v>
      </c>
      <c r="E729">
        <v>550003033</v>
      </c>
      <c r="F729" s="23">
        <v>44013</v>
      </c>
      <c r="G729" s="23">
        <v>44290</v>
      </c>
      <c r="H729">
        <v>0</v>
      </c>
      <c r="I729">
        <v>1</v>
      </c>
      <c r="J729">
        <v>0</v>
      </c>
      <c r="K729">
        <v>30</v>
      </c>
      <c r="L729">
        <v>2</v>
      </c>
      <c r="M729" s="25">
        <v>23.432207999999999</v>
      </c>
      <c r="N729" s="25">
        <v>26.12</v>
      </c>
      <c r="O729" s="27">
        <v>438025</v>
      </c>
      <c r="P729" s="27">
        <v>53744</v>
      </c>
      <c r="Q729" s="27">
        <v>438025</v>
      </c>
      <c r="R729" s="27">
        <v>51125</v>
      </c>
      <c r="S729">
        <v>0</v>
      </c>
      <c r="T729">
        <v>0</v>
      </c>
      <c r="V729" s="27">
        <v>219013</v>
      </c>
      <c r="W729" s="27">
        <v>51125</v>
      </c>
      <c r="X729" s="27">
        <v>19438</v>
      </c>
      <c r="AA729" s="23">
        <v>44016</v>
      </c>
      <c r="AB729">
        <v>1</v>
      </c>
      <c r="AC729" t="s">
        <v>57</v>
      </c>
      <c r="AD729">
        <v>1</v>
      </c>
      <c r="AE729">
        <v>30</v>
      </c>
      <c r="AF729" s="27">
        <v>0</v>
      </c>
      <c r="AM729">
        <v>1</v>
      </c>
      <c r="AN729">
        <v>1</v>
      </c>
      <c r="AQ729" s="27">
        <v>69270</v>
      </c>
      <c r="AR729" t="s">
        <v>58</v>
      </c>
      <c r="AS729">
        <v>0</v>
      </c>
      <c r="AT729">
        <v>2</v>
      </c>
      <c r="AW729">
        <v>1</v>
      </c>
      <c r="AX729">
        <v>2</v>
      </c>
      <c r="AY729">
        <v>44013</v>
      </c>
      <c r="AZ729" t="s">
        <v>59</v>
      </c>
      <c r="BB729">
        <v>2</v>
      </c>
      <c r="BC729">
        <v>7</v>
      </c>
      <c r="BD729">
        <v>2</v>
      </c>
      <c r="BE729" s="3">
        <v>44286</v>
      </c>
      <c r="BF729" s="16" t="s">
        <v>59</v>
      </c>
      <c r="BG729" s="16" t="str">
        <f>VLOOKUP(C729,'Cta Contable'!A:D,4,FALSE)</f>
        <v>Consumo</v>
      </c>
      <c r="BH729" t="str">
        <f>VLOOKUP(Q729,Lista!A:B,2,TRUE)</f>
        <v>1- 2.500.000</v>
      </c>
      <c r="BI729" s="16" t="str">
        <f t="shared" si="24"/>
        <v>Al día</v>
      </c>
      <c r="BJ729" t="str">
        <f t="shared" si="23"/>
        <v>-</v>
      </c>
    </row>
    <row r="730" spans="1:62" x14ac:dyDescent="0.25">
      <c r="A730" t="s">
        <v>56</v>
      </c>
      <c r="B730" t="s">
        <v>171</v>
      </c>
      <c r="C730" s="17">
        <v>144225</v>
      </c>
      <c r="D730">
        <v>4</v>
      </c>
      <c r="E730">
        <v>550003034</v>
      </c>
      <c r="F730" s="23">
        <v>44013</v>
      </c>
      <c r="G730" s="23">
        <v>44290</v>
      </c>
      <c r="H730">
        <v>0</v>
      </c>
      <c r="I730">
        <v>1</v>
      </c>
      <c r="J730">
        <v>0</v>
      </c>
      <c r="K730">
        <v>30</v>
      </c>
      <c r="L730">
        <v>2</v>
      </c>
      <c r="M730" s="25">
        <v>23.432207999999999</v>
      </c>
      <c r="N730" s="25">
        <v>26.12</v>
      </c>
      <c r="O730" s="27">
        <v>14601</v>
      </c>
      <c r="P730" s="27">
        <v>1791</v>
      </c>
      <c r="Q730" s="27">
        <v>14601</v>
      </c>
      <c r="R730" s="27">
        <v>1712</v>
      </c>
      <c r="S730">
        <v>0</v>
      </c>
      <c r="T730">
        <v>0</v>
      </c>
      <c r="V730" s="27">
        <v>7301</v>
      </c>
      <c r="W730" s="27">
        <v>1712</v>
      </c>
      <c r="X730" s="27">
        <v>617</v>
      </c>
      <c r="AA730" s="23">
        <v>44016</v>
      </c>
      <c r="AB730">
        <v>1</v>
      </c>
      <c r="AC730" t="s">
        <v>57</v>
      </c>
      <c r="AD730">
        <v>1</v>
      </c>
      <c r="AE730">
        <v>30</v>
      </c>
      <c r="AF730" s="27">
        <v>0</v>
      </c>
      <c r="AM730">
        <v>1</v>
      </c>
      <c r="AN730">
        <v>1</v>
      </c>
      <c r="AQ730" s="27">
        <v>2309</v>
      </c>
      <c r="AR730" t="s">
        <v>58</v>
      </c>
      <c r="AS730">
        <v>0</v>
      </c>
      <c r="AT730">
        <v>2</v>
      </c>
      <c r="AW730">
        <v>1</v>
      </c>
      <c r="AX730">
        <v>2</v>
      </c>
      <c r="AY730">
        <v>44013</v>
      </c>
      <c r="AZ730" t="s">
        <v>59</v>
      </c>
      <c r="BB730">
        <v>2</v>
      </c>
      <c r="BC730">
        <v>7</v>
      </c>
      <c r="BD730">
        <v>2</v>
      </c>
      <c r="BE730" s="3">
        <v>44286</v>
      </c>
      <c r="BF730" s="16" t="s">
        <v>59</v>
      </c>
      <c r="BG730" s="16" t="str">
        <f>VLOOKUP(C730,'Cta Contable'!A:D,4,FALSE)</f>
        <v>Consumo</v>
      </c>
      <c r="BH730" t="str">
        <f>VLOOKUP(Q730,Lista!A:B,2,TRUE)</f>
        <v>1- 2.500.000</v>
      </c>
      <c r="BI730" s="16" t="str">
        <f t="shared" si="24"/>
        <v>Al día</v>
      </c>
      <c r="BJ730" t="str">
        <f t="shared" si="23"/>
        <v>-</v>
      </c>
    </row>
    <row r="731" spans="1:62" x14ac:dyDescent="0.25">
      <c r="A731" t="s">
        <v>56</v>
      </c>
      <c r="B731" t="s">
        <v>171</v>
      </c>
      <c r="C731" s="17">
        <v>144225</v>
      </c>
      <c r="D731">
        <v>4</v>
      </c>
      <c r="E731">
        <v>550003046</v>
      </c>
      <c r="F731" s="23">
        <v>44013</v>
      </c>
      <c r="G731" s="23">
        <v>44290</v>
      </c>
      <c r="H731">
        <v>0</v>
      </c>
      <c r="I731">
        <v>1</v>
      </c>
      <c r="J731">
        <v>0</v>
      </c>
      <c r="K731">
        <v>30</v>
      </c>
      <c r="L731">
        <v>2</v>
      </c>
      <c r="M731" s="25">
        <v>23.432207999999999</v>
      </c>
      <c r="N731" s="25">
        <v>26.12</v>
      </c>
      <c r="O731" s="27">
        <v>171925</v>
      </c>
      <c r="P731" s="27">
        <v>21059</v>
      </c>
      <c r="Q731" s="27">
        <v>171925</v>
      </c>
      <c r="R731" s="27">
        <v>19872</v>
      </c>
      <c r="S731">
        <v>0</v>
      </c>
      <c r="T731">
        <v>0</v>
      </c>
      <c r="V731" s="27">
        <v>85963</v>
      </c>
      <c r="W731" s="27">
        <v>19872</v>
      </c>
      <c r="X731" s="27">
        <v>7632</v>
      </c>
      <c r="AA731" s="23">
        <v>44016</v>
      </c>
      <c r="AB731">
        <v>1</v>
      </c>
      <c r="AC731" t="s">
        <v>57</v>
      </c>
      <c r="AD731">
        <v>1</v>
      </c>
      <c r="AE731">
        <v>30</v>
      </c>
      <c r="AF731" s="27">
        <v>0</v>
      </c>
      <c r="AM731">
        <v>1</v>
      </c>
      <c r="AN731">
        <v>1</v>
      </c>
      <c r="AQ731" s="27">
        <v>27189</v>
      </c>
      <c r="AR731" t="s">
        <v>58</v>
      </c>
      <c r="AS731">
        <v>0</v>
      </c>
      <c r="AT731">
        <v>2</v>
      </c>
      <c r="AW731">
        <v>1</v>
      </c>
      <c r="AX731">
        <v>2</v>
      </c>
      <c r="AY731">
        <v>44013</v>
      </c>
      <c r="AZ731" t="s">
        <v>59</v>
      </c>
      <c r="BB731">
        <v>2</v>
      </c>
      <c r="BC731">
        <v>7</v>
      </c>
      <c r="BD731">
        <v>2</v>
      </c>
      <c r="BE731" s="3">
        <v>44286</v>
      </c>
      <c r="BF731" s="16" t="s">
        <v>59</v>
      </c>
      <c r="BG731" s="16" t="str">
        <f>VLOOKUP(C731,'Cta Contable'!A:D,4,FALSE)</f>
        <v>Consumo</v>
      </c>
      <c r="BH731" t="str">
        <f>VLOOKUP(Q731,Lista!A:B,2,TRUE)</f>
        <v>1- 2.500.000</v>
      </c>
      <c r="BI731" s="16" t="str">
        <f t="shared" si="24"/>
        <v>Al día</v>
      </c>
      <c r="BJ731" t="str">
        <f t="shared" si="23"/>
        <v>-</v>
      </c>
    </row>
    <row r="732" spans="1:62" x14ac:dyDescent="0.25">
      <c r="A732" t="s">
        <v>56</v>
      </c>
      <c r="B732" t="s">
        <v>171</v>
      </c>
      <c r="C732" s="17">
        <v>144225</v>
      </c>
      <c r="D732">
        <v>4</v>
      </c>
      <c r="E732">
        <v>550003047</v>
      </c>
      <c r="F732" s="23">
        <v>44013</v>
      </c>
      <c r="G732" s="23">
        <v>44290</v>
      </c>
      <c r="H732">
        <v>0</v>
      </c>
      <c r="I732">
        <v>1</v>
      </c>
      <c r="J732">
        <v>0</v>
      </c>
      <c r="K732">
        <v>30</v>
      </c>
      <c r="L732">
        <v>2</v>
      </c>
      <c r="M732" s="25">
        <v>23.432207999999999</v>
      </c>
      <c r="N732" s="25">
        <v>26.12</v>
      </c>
      <c r="O732" s="27">
        <v>442926</v>
      </c>
      <c r="P732" s="27">
        <v>54345</v>
      </c>
      <c r="Q732" s="27">
        <v>442926</v>
      </c>
      <c r="R732" s="27">
        <v>51736</v>
      </c>
      <c r="S732">
        <v>0</v>
      </c>
      <c r="T732">
        <v>0</v>
      </c>
      <c r="V732" s="27">
        <v>221463</v>
      </c>
      <c r="W732" s="27">
        <v>51736</v>
      </c>
      <c r="X732" s="27">
        <v>19674</v>
      </c>
      <c r="AA732" s="23">
        <v>44016</v>
      </c>
      <c r="AB732">
        <v>1</v>
      </c>
      <c r="AC732" t="s">
        <v>57</v>
      </c>
      <c r="AD732">
        <v>1</v>
      </c>
      <c r="AE732">
        <v>30</v>
      </c>
      <c r="AF732" s="27">
        <v>0</v>
      </c>
      <c r="AM732">
        <v>1</v>
      </c>
      <c r="AN732">
        <v>1</v>
      </c>
      <c r="AQ732" s="27">
        <v>70045</v>
      </c>
      <c r="AR732" t="s">
        <v>58</v>
      </c>
      <c r="AS732">
        <v>0</v>
      </c>
      <c r="AT732">
        <v>2</v>
      </c>
      <c r="AW732">
        <v>1</v>
      </c>
      <c r="AX732">
        <v>2</v>
      </c>
      <c r="AY732">
        <v>44013</v>
      </c>
      <c r="AZ732" t="s">
        <v>59</v>
      </c>
      <c r="BB732">
        <v>2</v>
      </c>
      <c r="BC732">
        <v>7</v>
      </c>
      <c r="BD732">
        <v>2</v>
      </c>
      <c r="BE732" s="3">
        <v>44286</v>
      </c>
      <c r="BF732" s="16" t="s">
        <v>59</v>
      </c>
      <c r="BG732" s="16" t="str">
        <f>VLOOKUP(C732,'Cta Contable'!A:D,4,FALSE)</f>
        <v>Consumo</v>
      </c>
      <c r="BH732" t="str">
        <f>VLOOKUP(Q732,Lista!A:B,2,TRUE)</f>
        <v>1- 2.500.000</v>
      </c>
      <c r="BI732" s="16" t="str">
        <f t="shared" si="24"/>
        <v>Al día</v>
      </c>
      <c r="BJ732" t="str">
        <f t="shared" si="23"/>
        <v>-</v>
      </c>
    </row>
    <row r="733" spans="1:62" x14ac:dyDescent="0.25">
      <c r="A733" t="s">
        <v>56</v>
      </c>
      <c r="B733" t="s">
        <v>171</v>
      </c>
      <c r="C733" s="17">
        <v>144225</v>
      </c>
      <c r="D733">
        <v>4</v>
      </c>
      <c r="E733">
        <v>550003070</v>
      </c>
      <c r="F733" s="23">
        <v>44013</v>
      </c>
      <c r="G733" s="23">
        <v>44381</v>
      </c>
      <c r="H733">
        <v>0</v>
      </c>
      <c r="I733">
        <v>1</v>
      </c>
      <c r="J733">
        <v>0</v>
      </c>
      <c r="K733">
        <v>30</v>
      </c>
      <c r="L733">
        <v>2</v>
      </c>
      <c r="M733" s="25">
        <v>23.432207999999999</v>
      </c>
      <c r="N733" s="25">
        <v>26.12</v>
      </c>
      <c r="O733" s="27">
        <v>240194</v>
      </c>
      <c r="P733" s="27">
        <v>22721</v>
      </c>
      <c r="Q733" s="27">
        <v>240194</v>
      </c>
      <c r="R733" s="27">
        <v>28828</v>
      </c>
      <c r="S733">
        <v>0</v>
      </c>
      <c r="T733">
        <v>0</v>
      </c>
      <c r="V733" s="27">
        <v>120097</v>
      </c>
      <c r="W733" s="27">
        <v>28828</v>
      </c>
      <c r="X733" s="27">
        <v>10737</v>
      </c>
      <c r="AA733" s="23">
        <v>44016</v>
      </c>
      <c r="AB733">
        <v>1</v>
      </c>
      <c r="AC733" t="s">
        <v>57</v>
      </c>
      <c r="AD733">
        <v>1</v>
      </c>
      <c r="AE733">
        <v>30</v>
      </c>
      <c r="AF733" s="27">
        <v>0</v>
      </c>
      <c r="AM733">
        <v>1</v>
      </c>
      <c r="AN733">
        <v>1</v>
      </c>
      <c r="AQ733" s="27">
        <v>37985</v>
      </c>
      <c r="AR733" t="s">
        <v>58</v>
      </c>
      <c r="AS733">
        <v>0</v>
      </c>
      <c r="AT733">
        <v>2</v>
      </c>
      <c r="AW733">
        <v>1</v>
      </c>
      <c r="AX733">
        <v>1</v>
      </c>
      <c r="AY733">
        <v>44013</v>
      </c>
      <c r="AZ733" t="s">
        <v>59</v>
      </c>
      <c r="BB733">
        <v>2</v>
      </c>
      <c r="BC733">
        <v>7</v>
      </c>
      <c r="BD733">
        <v>2</v>
      </c>
      <c r="BE733" s="3">
        <v>44286</v>
      </c>
      <c r="BF733" s="16" t="s">
        <v>59</v>
      </c>
      <c r="BG733" s="16" t="str">
        <f>VLOOKUP(C733,'Cta Contable'!A:D,4,FALSE)</f>
        <v>Consumo</v>
      </c>
      <c r="BH733" t="str">
        <f>VLOOKUP(Q733,Lista!A:B,2,TRUE)</f>
        <v>1- 2.500.000</v>
      </c>
      <c r="BI733" s="16" t="str">
        <f t="shared" si="24"/>
        <v>Al día</v>
      </c>
      <c r="BJ733" t="str">
        <f t="shared" si="23"/>
        <v>-</v>
      </c>
    </row>
    <row r="734" spans="1:62" x14ac:dyDescent="0.25">
      <c r="A734" t="s">
        <v>56</v>
      </c>
      <c r="B734" t="s">
        <v>171</v>
      </c>
      <c r="C734" s="17">
        <v>144225</v>
      </c>
      <c r="D734">
        <v>4</v>
      </c>
      <c r="E734">
        <v>550003071</v>
      </c>
      <c r="F734" s="23">
        <v>44013</v>
      </c>
      <c r="G734" s="23">
        <v>44381</v>
      </c>
      <c r="H734">
        <v>0</v>
      </c>
      <c r="I734">
        <v>1</v>
      </c>
      <c r="J734">
        <v>0</v>
      </c>
      <c r="K734">
        <v>30</v>
      </c>
      <c r="L734">
        <v>2</v>
      </c>
      <c r="M734" s="25">
        <v>23.432207999999999</v>
      </c>
      <c r="N734" s="25">
        <v>26.12</v>
      </c>
      <c r="O734" s="27">
        <v>480000</v>
      </c>
      <c r="P734" s="27">
        <v>45475</v>
      </c>
      <c r="Q734" s="27">
        <v>480000</v>
      </c>
      <c r="R734" s="27">
        <v>57909</v>
      </c>
      <c r="S734">
        <v>0</v>
      </c>
      <c r="T734">
        <v>0</v>
      </c>
      <c r="V734" s="27">
        <v>240000</v>
      </c>
      <c r="W734" s="27">
        <v>57909</v>
      </c>
      <c r="X734" s="27">
        <v>21486</v>
      </c>
      <c r="AA734" s="23">
        <v>44016</v>
      </c>
      <c r="AB734">
        <v>1</v>
      </c>
      <c r="AC734" t="s">
        <v>57</v>
      </c>
      <c r="AD734">
        <v>1</v>
      </c>
      <c r="AE734">
        <v>30</v>
      </c>
      <c r="AF734" s="27">
        <v>0</v>
      </c>
      <c r="AM734">
        <v>1</v>
      </c>
      <c r="AN734">
        <v>1</v>
      </c>
      <c r="AQ734" s="27">
        <v>75908</v>
      </c>
      <c r="AR734" t="s">
        <v>58</v>
      </c>
      <c r="AS734">
        <v>0</v>
      </c>
      <c r="AT734">
        <v>2</v>
      </c>
      <c r="AW734">
        <v>1</v>
      </c>
      <c r="AX734">
        <v>1</v>
      </c>
      <c r="AY734">
        <v>44013</v>
      </c>
      <c r="AZ734" t="s">
        <v>59</v>
      </c>
      <c r="BB734">
        <v>2</v>
      </c>
      <c r="BC734">
        <v>7</v>
      </c>
      <c r="BD734">
        <v>2</v>
      </c>
      <c r="BE734" s="3">
        <v>44286</v>
      </c>
      <c r="BF734" s="16" t="s">
        <v>59</v>
      </c>
      <c r="BG734" s="16" t="str">
        <f>VLOOKUP(C734,'Cta Contable'!A:D,4,FALSE)</f>
        <v>Consumo</v>
      </c>
      <c r="BH734" t="str">
        <f>VLOOKUP(Q734,Lista!A:B,2,TRUE)</f>
        <v>1- 2.500.000</v>
      </c>
      <c r="BI734" s="16" t="str">
        <f t="shared" si="24"/>
        <v>Al día</v>
      </c>
      <c r="BJ734" t="str">
        <f t="shared" si="23"/>
        <v>-</v>
      </c>
    </row>
    <row r="735" spans="1:62" x14ac:dyDescent="0.25">
      <c r="A735" t="s">
        <v>56</v>
      </c>
      <c r="B735" t="s">
        <v>171</v>
      </c>
      <c r="C735" s="17">
        <v>144225</v>
      </c>
      <c r="D735">
        <v>4</v>
      </c>
      <c r="E735">
        <v>550003093</v>
      </c>
      <c r="F735" s="23">
        <v>44013</v>
      </c>
      <c r="G735" s="23">
        <v>44381</v>
      </c>
      <c r="H735">
        <v>0</v>
      </c>
      <c r="I735">
        <v>1</v>
      </c>
      <c r="J735">
        <v>0</v>
      </c>
      <c r="K735">
        <v>30</v>
      </c>
      <c r="L735">
        <v>2</v>
      </c>
      <c r="M735" s="25">
        <v>23.432207999999999</v>
      </c>
      <c r="N735" s="25">
        <v>26.12</v>
      </c>
      <c r="O735" s="27">
        <v>440000</v>
      </c>
      <c r="P735" s="27">
        <v>41685</v>
      </c>
      <c r="Q735" s="27">
        <v>440000</v>
      </c>
      <c r="R735" s="27">
        <v>53097</v>
      </c>
      <c r="S735">
        <v>0</v>
      </c>
      <c r="T735">
        <v>0</v>
      </c>
      <c r="V735" s="27">
        <v>220000</v>
      </c>
      <c r="W735" s="27">
        <v>53097</v>
      </c>
      <c r="X735" s="27">
        <v>19696</v>
      </c>
      <c r="AA735" s="23">
        <v>44016</v>
      </c>
      <c r="AB735">
        <v>1</v>
      </c>
      <c r="AC735" t="s">
        <v>57</v>
      </c>
      <c r="AD735">
        <v>1</v>
      </c>
      <c r="AE735">
        <v>30</v>
      </c>
      <c r="AF735" s="27">
        <v>0</v>
      </c>
      <c r="AM735">
        <v>1</v>
      </c>
      <c r="AN735">
        <v>1</v>
      </c>
      <c r="AQ735" s="27">
        <v>69582</v>
      </c>
      <c r="AR735" t="s">
        <v>58</v>
      </c>
      <c r="AS735">
        <v>0</v>
      </c>
      <c r="AT735">
        <v>2</v>
      </c>
      <c r="AW735">
        <v>1</v>
      </c>
      <c r="AX735">
        <v>1</v>
      </c>
      <c r="AY735">
        <v>44013</v>
      </c>
      <c r="AZ735" t="s">
        <v>59</v>
      </c>
      <c r="BB735">
        <v>2</v>
      </c>
      <c r="BC735">
        <v>7</v>
      </c>
      <c r="BD735">
        <v>2</v>
      </c>
      <c r="BE735" s="3">
        <v>44286</v>
      </c>
      <c r="BF735" s="16" t="s">
        <v>59</v>
      </c>
      <c r="BG735" s="16" t="str">
        <f>VLOOKUP(C735,'Cta Contable'!A:D,4,FALSE)</f>
        <v>Consumo</v>
      </c>
      <c r="BH735" t="str">
        <f>VLOOKUP(Q735,Lista!A:B,2,TRUE)</f>
        <v>1- 2.500.000</v>
      </c>
      <c r="BI735" s="16" t="str">
        <f t="shared" si="24"/>
        <v>Al día</v>
      </c>
      <c r="BJ735" t="str">
        <f t="shared" si="23"/>
        <v>-</v>
      </c>
    </row>
    <row r="736" spans="1:62" x14ac:dyDescent="0.25">
      <c r="A736" t="s">
        <v>56</v>
      </c>
      <c r="B736" t="s">
        <v>171</v>
      </c>
      <c r="C736" s="17">
        <v>144225</v>
      </c>
      <c r="D736">
        <v>4</v>
      </c>
      <c r="E736">
        <v>16757</v>
      </c>
      <c r="F736" s="23">
        <v>43220</v>
      </c>
      <c r="G736" s="23">
        <v>44331</v>
      </c>
      <c r="H736">
        <v>495</v>
      </c>
      <c r="I736">
        <v>1</v>
      </c>
      <c r="J736">
        <v>17</v>
      </c>
      <c r="K736">
        <v>30</v>
      </c>
      <c r="L736">
        <v>2</v>
      </c>
      <c r="M736" s="25">
        <v>20.38</v>
      </c>
      <c r="N736" s="25">
        <v>22.395662000000002</v>
      </c>
      <c r="O736" s="27">
        <v>6800000</v>
      </c>
      <c r="P736" s="27">
        <v>254031</v>
      </c>
      <c r="Q736" s="27">
        <v>4073864</v>
      </c>
      <c r="R736" s="27">
        <v>139281</v>
      </c>
      <c r="S736">
        <v>0</v>
      </c>
      <c r="T736">
        <v>0</v>
      </c>
      <c r="V736" s="27">
        <v>4073864</v>
      </c>
      <c r="W736" s="27">
        <v>139281</v>
      </c>
      <c r="X736" s="27">
        <v>1089271</v>
      </c>
      <c r="AA736" s="23">
        <v>43844</v>
      </c>
      <c r="AB736">
        <v>1</v>
      </c>
      <c r="AC736" t="s">
        <v>57</v>
      </c>
      <c r="AD736">
        <v>1</v>
      </c>
      <c r="AE736">
        <v>30</v>
      </c>
      <c r="AF736" s="27">
        <v>3578458</v>
      </c>
      <c r="AM736">
        <v>1</v>
      </c>
      <c r="AN736">
        <v>1</v>
      </c>
      <c r="AQ736" s="27">
        <v>294000</v>
      </c>
      <c r="AR736" t="s">
        <v>58</v>
      </c>
      <c r="AS736">
        <v>0</v>
      </c>
      <c r="AT736">
        <v>2</v>
      </c>
      <c r="AW736">
        <v>5</v>
      </c>
      <c r="BB736">
        <v>1</v>
      </c>
      <c r="BC736">
        <v>7</v>
      </c>
      <c r="BD736">
        <v>2</v>
      </c>
      <c r="BE736" s="3">
        <v>44286</v>
      </c>
      <c r="BF736" s="16" t="s">
        <v>59</v>
      </c>
      <c r="BG736" s="16" t="str">
        <f>VLOOKUP(C736,'Cta Contable'!A:D,4,FALSE)</f>
        <v>Consumo</v>
      </c>
      <c r="BH736" t="str">
        <f>VLOOKUP(Q736,Lista!A:B,2,TRUE)</f>
        <v>2.500.001 - 5.000.000</v>
      </c>
      <c r="BI736" s="16" t="str">
        <f t="shared" si="24"/>
        <v>Al día</v>
      </c>
      <c r="BJ736" t="str">
        <f t="shared" si="23"/>
        <v>-</v>
      </c>
    </row>
    <row r="737" spans="1:62" x14ac:dyDescent="0.25">
      <c r="A737" t="s">
        <v>56</v>
      </c>
      <c r="B737" t="s">
        <v>171</v>
      </c>
      <c r="C737" s="17">
        <v>144225</v>
      </c>
      <c r="D737">
        <v>4</v>
      </c>
      <c r="E737">
        <v>14106</v>
      </c>
      <c r="F737" s="23">
        <v>42635</v>
      </c>
      <c r="G737" s="23">
        <v>44112</v>
      </c>
      <c r="H737">
        <v>352</v>
      </c>
      <c r="I737">
        <v>1</v>
      </c>
      <c r="J737">
        <v>41</v>
      </c>
      <c r="K737">
        <v>30</v>
      </c>
      <c r="L737">
        <v>2</v>
      </c>
      <c r="M737" s="25">
        <v>23.432207999999999</v>
      </c>
      <c r="N737" s="25">
        <v>26.12</v>
      </c>
      <c r="O737" s="27">
        <v>29900000</v>
      </c>
      <c r="P737" s="27">
        <v>993233</v>
      </c>
      <c r="Q737" s="27">
        <v>5853985</v>
      </c>
      <c r="R737" s="27">
        <v>279362</v>
      </c>
      <c r="S737">
        <v>0</v>
      </c>
      <c r="T737">
        <v>0</v>
      </c>
      <c r="V737" s="27">
        <v>2926993</v>
      </c>
      <c r="W737" s="27">
        <v>279362</v>
      </c>
      <c r="X737" s="27">
        <v>1115747</v>
      </c>
      <c r="AA737" s="23">
        <v>44012</v>
      </c>
      <c r="AB737">
        <v>1</v>
      </c>
      <c r="AC737" t="s">
        <v>57</v>
      </c>
      <c r="AD737">
        <v>1</v>
      </c>
      <c r="AE737">
        <v>30</v>
      </c>
      <c r="AF737" s="27">
        <v>5853985</v>
      </c>
      <c r="AM737">
        <v>1</v>
      </c>
      <c r="AN737">
        <v>1</v>
      </c>
      <c r="AQ737" s="27">
        <v>890400</v>
      </c>
      <c r="AR737" t="s">
        <v>58</v>
      </c>
      <c r="AS737">
        <v>0</v>
      </c>
      <c r="AT737">
        <v>2</v>
      </c>
      <c r="AW737">
        <v>5</v>
      </c>
      <c r="BB737">
        <v>1</v>
      </c>
      <c r="BC737">
        <v>7</v>
      </c>
      <c r="BD737">
        <v>2</v>
      </c>
      <c r="BE737" s="3">
        <v>44286</v>
      </c>
      <c r="BF737" s="16" t="s">
        <v>59</v>
      </c>
      <c r="BG737" s="16" t="str">
        <f>VLOOKUP(C737,'Cta Contable'!A:D,4,FALSE)</f>
        <v>Consumo</v>
      </c>
      <c r="BH737" t="str">
        <f>VLOOKUP(Q737,Lista!A:B,2,TRUE)</f>
        <v>5.000.001 - 10.000.000</v>
      </c>
      <c r="BI737" s="16" t="str">
        <f t="shared" si="24"/>
        <v>Al día</v>
      </c>
      <c r="BJ737" t="str">
        <f t="shared" si="23"/>
        <v>-</v>
      </c>
    </row>
    <row r="738" spans="1:62" x14ac:dyDescent="0.25">
      <c r="A738" t="s">
        <v>56</v>
      </c>
      <c r="B738" t="s">
        <v>171</v>
      </c>
      <c r="C738" s="17">
        <v>144225</v>
      </c>
      <c r="D738">
        <v>4</v>
      </c>
      <c r="E738">
        <v>18693</v>
      </c>
      <c r="F738" s="23">
        <v>44013</v>
      </c>
      <c r="G738" s="23">
        <v>44850</v>
      </c>
      <c r="H738">
        <v>0</v>
      </c>
      <c r="I738">
        <v>1</v>
      </c>
      <c r="J738">
        <v>0</v>
      </c>
      <c r="K738">
        <v>30</v>
      </c>
      <c r="L738">
        <v>2</v>
      </c>
      <c r="M738" s="25">
        <v>20.97</v>
      </c>
      <c r="N738" s="25">
        <v>23.107628999999999</v>
      </c>
      <c r="O738" s="27">
        <v>12076623</v>
      </c>
      <c r="P738" s="27">
        <v>564895</v>
      </c>
      <c r="Q738" s="27">
        <v>12000422</v>
      </c>
      <c r="R738" s="27">
        <v>1059873</v>
      </c>
      <c r="S738">
        <v>0</v>
      </c>
      <c r="T738">
        <v>0</v>
      </c>
      <c r="V738" s="27">
        <v>6000211</v>
      </c>
      <c r="W738" s="27">
        <v>1059873</v>
      </c>
      <c r="X738" s="27">
        <v>500272</v>
      </c>
      <c r="AA738" s="23">
        <v>44177</v>
      </c>
      <c r="AB738">
        <v>1</v>
      </c>
      <c r="AC738" t="s">
        <v>57</v>
      </c>
      <c r="AD738">
        <v>1</v>
      </c>
      <c r="AE738">
        <v>30</v>
      </c>
      <c r="AF738" s="27">
        <v>0</v>
      </c>
      <c r="AM738">
        <v>1</v>
      </c>
      <c r="AN738">
        <v>1</v>
      </c>
      <c r="AQ738" s="27">
        <v>1026000</v>
      </c>
      <c r="AR738" t="s">
        <v>58</v>
      </c>
      <c r="AS738">
        <v>0</v>
      </c>
      <c r="AT738">
        <v>2</v>
      </c>
      <c r="AW738">
        <v>1</v>
      </c>
      <c r="AX738">
        <v>2</v>
      </c>
      <c r="AY738">
        <v>44013</v>
      </c>
      <c r="AZ738" t="s">
        <v>59</v>
      </c>
      <c r="BB738">
        <v>1</v>
      </c>
      <c r="BC738">
        <v>7</v>
      </c>
      <c r="BD738">
        <v>2</v>
      </c>
      <c r="BE738" s="3">
        <v>44286</v>
      </c>
      <c r="BF738" s="16" t="s">
        <v>59</v>
      </c>
      <c r="BG738" s="16" t="str">
        <f>VLOOKUP(C738,'Cta Contable'!A:D,4,FALSE)</f>
        <v>Consumo</v>
      </c>
      <c r="BH738" t="str">
        <f>VLOOKUP(Q738,Lista!A:B,2,TRUE)</f>
        <v>10.000.001 - 15.000.000</v>
      </c>
      <c r="BI738" s="16" t="str">
        <f t="shared" si="24"/>
        <v>Al día</v>
      </c>
      <c r="BJ738" t="str">
        <f t="shared" si="23"/>
        <v>-</v>
      </c>
    </row>
    <row r="739" spans="1:62" x14ac:dyDescent="0.25">
      <c r="A739" t="s">
        <v>56</v>
      </c>
      <c r="B739" t="s">
        <v>171</v>
      </c>
      <c r="C739" s="17">
        <v>144225</v>
      </c>
      <c r="D739">
        <v>4</v>
      </c>
      <c r="E739">
        <v>19489</v>
      </c>
      <c r="F739" s="23">
        <v>44013</v>
      </c>
      <c r="G739" s="23">
        <v>44727</v>
      </c>
      <c r="H739">
        <v>225</v>
      </c>
      <c r="I739">
        <v>1</v>
      </c>
      <c r="J739">
        <v>0</v>
      </c>
      <c r="K739">
        <v>30</v>
      </c>
      <c r="L739">
        <v>2</v>
      </c>
      <c r="M739" s="25">
        <v>23.33</v>
      </c>
      <c r="N739" s="25">
        <v>25.993621999999998</v>
      </c>
      <c r="O739" s="27">
        <v>4727516</v>
      </c>
      <c r="P739" s="27">
        <v>256872</v>
      </c>
      <c r="Q739" s="27">
        <v>4727516</v>
      </c>
      <c r="R739" s="27">
        <v>276244</v>
      </c>
      <c r="S739">
        <v>0</v>
      </c>
      <c r="T739">
        <v>0</v>
      </c>
      <c r="V739" s="27">
        <v>2363758</v>
      </c>
      <c r="W739" s="27">
        <v>276244</v>
      </c>
      <c r="X739" s="27">
        <v>504579</v>
      </c>
      <c r="AA739" s="23">
        <v>44027</v>
      </c>
      <c r="AB739">
        <v>1</v>
      </c>
      <c r="AC739" t="s">
        <v>57</v>
      </c>
      <c r="AD739">
        <v>1</v>
      </c>
      <c r="AE739">
        <v>30</v>
      </c>
      <c r="AF739" s="27">
        <v>1413071</v>
      </c>
      <c r="AM739">
        <v>1</v>
      </c>
      <c r="AN739">
        <v>1</v>
      </c>
      <c r="AQ739" s="27">
        <v>568000</v>
      </c>
      <c r="AR739" t="s">
        <v>58</v>
      </c>
      <c r="AS739">
        <v>0</v>
      </c>
      <c r="AT739">
        <v>2</v>
      </c>
      <c r="AW739">
        <v>1</v>
      </c>
      <c r="AX739">
        <v>2</v>
      </c>
      <c r="AY739">
        <v>44013</v>
      </c>
      <c r="AZ739" t="s">
        <v>59</v>
      </c>
      <c r="BB739">
        <v>1</v>
      </c>
      <c r="BC739">
        <v>7</v>
      </c>
      <c r="BD739">
        <v>2</v>
      </c>
      <c r="BE739" s="3">
        <v>44286</v>
      </c>
      <c r="BF739" s="16" t="s">
        <v>59</v>
      </c>
      <c r="BG739" s="16" t="str">
        <f>VLOOKUP(C739,'Cta Contable'!A:D,4,FALSE)</f>
        <v>Consumo</v>
      </c>
      <c r="BH739" t="str">
        <f>VLOOKUP(Q739,Lista!A:B,2,TRUE)</f>
        <v>2.500.001 - 5.000.000</v>
      </c>
      <c r="BI739" s="16" t="str">
        <f t="shared" si="24"/>
        <v>Al día</v>
      </c>
      <c r="BJ739" t="str">
        <f t="shared" si="23"/>
        <v>-</v>
      </c>
    </row>
    <row r="740" spans="1:62" x14ac:dyDescent="0.25">
      <c r="A740" t="s">
        <v>56</v>
      </c>
      <c r="B740" t="s">
        <v>171</v>
      </c>
      <c r="C740" s="17">
        <v>144225</v>
      </c>
      <c r="D740">
        <v>4</v>
      </c>
      <c r="E740">
        <v>550002734</v>
      </c>
      <c r="F740" s="23">
        <v>43375</v>
      </c>
      <c r="G740" s="23">
        <v>44121</v>
      </c>
      <c r="H740">
        <v>673</v>
      </c>
      <c r="I740">
        <v>1</v>
      </c>
      <c r="J740">
        <v>6</v>
      </c>
      <c r="K740">
        <v>30</v>
      </c>
      <c r="L740">
        <v>2</v>
      </c>
      <c r="M740" s="25">
        <v>23.03</v>
      </c>
      <c r="N740" s="25">
        <v>25.623349000000001</v>
      </c>
      <c r="O740" s="27">
        <v>5000000</v>
      </c>
      <c r="P740" s="27">
        <v>261941</v>
      </c>
      <c r="Q740" s="27">
        <v>3955081</v>
      </c>
      <c r="R740" s="27">
        <v>278571</v>
      </c>
      <c r="S740">
        <v>0</v>
      </c>
      <c r="T740">
        <v>0</v>
      </c>
      <c r="V740" s="27">
        <v>3955081</v>
      </c>
      <c r="W740" s="27">
        <v>278571</v>
      </c>
      <c r="X740" s="27">
        <v>1594411</v>
      </c>
      <c r="AA740" s="23">
        <v>43859</v>
      </c>
      <c r="AB740">
        <v>1</v>
      </c>
      <c r="AC740" t="s">
        <v>57</v>
      </c>
      <c r="AD740">
        <v>1</v>
      </c>
      <c r="AE740">
        <v>30</v>
      </c>
      <c r="AF740" s="27">
        <v>3955081</v>
      </c>
      <c r="AM740">
        <v>1</v>
      </c>
      <c r="AN740">
        <v>1</v>
      </c>
      <c r="AQ740" s="27">
        <v>1466400</v>
      </c>
      <c r="AR740" t="s">
        <v>58</v>
      </c>
      <c r="AS740">
        <v>0</v>
      </c>
      <c r="AT740">
        <v>2</v>
      </c>
      <c r="AW740">
        <v>5</v>
      </c>
      <c r="BB740">
        <v>2</v>
      </c>
      <c r="BC740">
        <v>7</v>
      </c>
      <c r="BD740">
        <v>2</v>
      </c>
      <c r="BE740" s="3">
        <v>44286</v>
      </c>
      <c r="BF740" s="16" t="s">
        <v>59</v>
      </c>
      <c r="BG740" s="16" t="str">
        <f>VLOOKUP(C740,'Cta Contable'!A:D,4,FALSE)</f>
        <v>Consumo</v>
      </c>
      <c r="BH740" t="str">
        <f>VLOOKUP(Q740,Lista!A:B,2,TRUE)</f>
        <v>2.500.001 - 5.000.000</v>
      </c>
      <c r="BI740" s="16" t="str">
        <f t="shared" si="24"/>
        <v>Al día</v>
      </c>
      <c r="BJ740" t="str">
        <f t="shared" si="23"/>
        <v>-</v>
      </c>
    </row>
    <row r="741" spans="1:62" x14ac:dyDescent="0.25">
      <c r="A741" t="s">
        <v>56</v>
      </c>
      <c r="B741" t="s">
        <v>171</v>
      </c>
      <c r="C741" s="17">
        <v>144225</v>
      </c>
      <c r="D741">
        <v>2</v>
      </c>
      <c r="E741">
        <v>18172</v>
      </c>
      <c r="F741" s="23">
        <v>43496</v>
      </c>
      <c r="G741" s="23">
        <v>44597</v>
      </c>
      <c r="H741">
        <v>325</v>
      </c>
      <c r="I741">
        <v>1</v>
      </c>
      <c r="J741">
        <v>14</v>
      </c>
      <c r="K741">
        <v>30</v>
      </c>
      <c r="L741">
        <v>2</v>
      </c>
      <c r="M741" s="25">
        <v>21.05</v>
      </c>
      <c r="N741" s="25">
        <v>23.204457999999999</v>
      </c>
      <c r="O741" s="27">
        <v>4250000</v>
      </c>
      <c r="P741" s="27">
        <v>160228</v>
      </c>
      <c r="Q741" s="27">
        <v>2903697</v>
      </c>
      <c r="R741" s="27">
        <v>257877</v>
      </c>
      <c r="S741">
        <v>0</v>
      </c>
      <c r="T741">
        <v>0</v>
      </c>
      <c r="V741" s="27">
        <v>1451849</v>
      </c>
      <c r="W741" s="27">
        <v>257877</v>
      </c>
      <c r="X741" s="27">
        <v>373446</v>
      </c>
      <c r="AA741" s="23">
        <v>44214</v>
      </c>
      <c r="AB741">
        <v>1</v>
      </c>
      <c r="AC741" t="s">
        <v>57</v>
      </c>
      <c r="AD741">
        <v>1</v>
      </c>
      <c r="AE741">
        <v>30</v>
      </c>
      <c r="AF741" s="27">
        <v>1313414</v>
      </c>
      <c r="AM741">
        <v>1</v>
      </c>
      <c r="AN741">
        <v>1</v>
      </c>
      <c r="AO741" s="40">
        <v>43496</v>
      </c>
      <c r="AP741" s="40" t="s">
        <v>62</v>
      </c>
      <c r="AQ741" s="27">
        <v>556000</v>
      </c>
      <c r="AR741" t="s">
        <v>58</v>
      </c>
      <c r="AS741">
        <v>1</v>
      </c>
      <c r="AT741">
        <v>2</v>
      </c>
      <c r="AW741">
        <v>5</v>
      </c>
      <c r="BB741">
        <v>1</v>
      </c>
      <c r="BC741">
        <v>7</v>
      </c>
      <c r="BD741">
        <v>2</v>
      </c>
      <c r="BE741" s="3">
        <v>44286</v>
      </c>
      <c r="BF741" s="16" t="s">
        <v>59</v>
      </c>
      <c r="BG741" s="16" t="str">
        <f>VLOOKUP(C741,'Cta Contable'!A:D,4,FALSE)</f>
        <v>Consumo</v>
      </c>
      <c r="BH741" t="str">
        <f>VLOOKUP(Q741,Lista!A:B,2,TRUE)</f>
        <v>2.500.001 - 5.000.000</v>
      </c>
      <c r="BI741" s="16" t="str">
        <f t="shared" si="24"/>
        <v>Al día</v>
      </c>
      <c r="BJ741" t="str">
        <f t="shared" si="23"/>
        <v>Reestructurado</v>
      </c>
    </row>
    <row r="742" spans="1:62" x14ac:dyDescent="0.25">
      <c r="A742" t="s">
        <v>56</v>
      </c>
      <c r="B742" t="s">
        <v>171</v>
      </c>
      <c r="C742" s="17">
        <v>144225</v>
      </c>
      <c r="D742">
        <v>4</v>
      </c>
      <c r="E742">
        <v>18288</v>
      </c>
      <c r="F742" s="23">
        <v>43523</v>
      </c>
      <c r="G742" s="23">
        <v>44256</v>
      </c>
      <c r="H742">
        <v>419</v>
      </c>
      <c r="I742">
        <v>1</v>
      </c>
      <c r="J742">
        <v>10</v>
      </c>
      <c r="K742">
        <v>30</v>
      </c>
      <c r="L742">
        <v>2</v>
      </c>
      <c r="M742" s="25">
        <v>21.03</v>
      </c>
      <c r="N742" s="25">
        <v>23.180243999999998</v>
      </c>
      <c r="O742" s="27">
        <v>5000000</v>
      </c>
      <c r="P742" s="27">
        <v>257002</v>
      </c>
      <c r="Q742" s="27">
        <v>3166218</v>
      </c>
      <c r="R742" s="27">
        <v>164786</v>
      </c>
      <c r="S742">
        <v>0</v>
      </c>
      <c r="T742">
        <v>0</v>
      </c>
      <c r="V742" s="27">
        <v>3166218</v>
      </c>
      <c r="W742" s="27">
        <v>164786</v>
      </c>
      <c r="X742" s="27">
        <v>712458</v>
      </c>
      <c r="AA742" s="23">
        <v>43890</v>
      </c>
      <c r="AB742">
        <v>1</v>
      </c>
      <c r="AC742" t="s">
        <v>57</v>
      </c>
      <c r="AD742">
        <v>1</v>
      </c>
      <c r="AE742">
        <v>30</v>
      </c>
      <c r="AF742" s="27">
        <v>3166218</v>
      </c>
      <c r="AM742">
        <v>1</v>
      </c>
      <c r="AN742">
        <v>1</v>
      </c>
      <c r="AQ742" s="27">
        <v>1194000</v>
      </c>
      <c r="AR742" t="s">
        <v>58</v>
      </c>
      <c r="AS742">
        <v>0</v>
      </c>
      <c r="AT742">
        <v>2</v>
      </c>
      <c r="AW742">
        <v>5</v>
      </c>
      <c r="BB742">
        <v>1</v>
      </c>
      <c r="BC742">
        <v>7</v>
      </c>
      <c r="BD742">
        <v>2</v>
      </c>
      <c r="BE742" s="3">
        <v>44286</v>
      </c>
      <c r="BF742" s="16" t="s">
        <v>59</v>
      </c>
      <c r="BG742" s="16" t="str">
        <f>VLOOKUP(C742,'Cta Contable'!A:D,4,FALSE)</f>
        <v>Consumo</v>
      </c>
      <c r="BH742" t="str">
        <f>VLOOKUP(Q742,Lista!A:B,2,TRUE)</f>
        <v>2.500.001 - 5.000.000</v>
      </c>
      <c r="BI742" s="16" t="str">
        <f t="shared" si="24"/>
        <v>Al día</v>
      </c>
      <c r="BJ742" t="str">
        <f t="shared" si="23"/>
        <v>-</v>
      </c>
    </row>
    <row r="743" spans="1:62" x14ac:dyDescent="0.25">
      <c r="A743" t="s">
        <v>56</v>
      </c>
      <c r="B743" t="s">
        <v>171</v>
      </c>
      <c r="C743" s="17">
        <v>144225</v>
      </c>
      <c r="D743">
        <v>4</v>
      </c>
      <c r="E743">
        <v>17991</v>
      </c>
      <c r="F743" s="23">
        <v>43460</v>
      </c>
      <c r="G743" s="23">
        <v>44089</v>
      </c>
      <c r="H743">
        <v>345</v>
      </c>
      <c r="I743">
        <v>1</v>
      </c>
      <c r="J743">
        <v>14</v>
      </c>
      <c r="K743">
        <v>30</v>
      </c>
      <c r="L743">
        <v>2</v>
      </c>
      <c r="M743" s="25">
        <v>17.32</v>
      </c>
      <c r="N743" s="25">
        <v>18.763266999999999</v>
      </c>
      <c r="O743" s="27">
        <v>3000000</v>
      </c>
      <c r="P743" s="27">
        <v>173763</v>
      </c>
      <c r="Q743" s="27">
        <v>987419</v>
      </c>
      <c r="R743" s="27">
        <v>44666</v>
      </c>
      <c r="S743">
        <v>0</v>
      </c>
      <c r="T743">
        <v>0</v>
      </c>
      <c r="V743" s="27">
        <v>493710</v>
      </c>
      <c r="W743" s="27">
        <v>44666</v>
      </c>
      <c r="X743" s="27">
        <v>218672</v>
      </c>
      <c r="AA743" s="23">
        <v>44165</v>
      </c>
      <c r="AB743">
        <v>1</v>
      </c>
      <c r="AC743" t="s">
        <v>57</v>
      </c>
      <c r="AD743">
        <v>1</v>
      </c>
      <c r="AE743">
        <v>30</v>
      </c>
      <c r="AF743" s="27">
        <v>987419</v>
      </c>
      <c r="AM743">
        <v>1</v>
      </c>
      <c r="AN743">
        <v>1</v>
      </c>
      <c r="AQ743" s="27">
        <v>151000</v>
      </c>
      <c r="AR743" t="s">
        <v>58</v>
      </c>
      <c r="AS743">
        <v>0</v>
      </c>
      <c r="AT743">
        <v>2</v>
      </c>
      <c r="AW743">
        <v>5</v>
      </c>
      <c r="BB743">
        <v>1</v>
      </c>
      <c r="BC743">
        <v>7</v>
      </c>
      <c r="BD743">
        <v>2</v>
      </c>
      <c r="BE743" s="3">
        <v>44286</v>
      </c>
      <c r="BF743" s="16" t="s">
        <v>59</v>
      </c>
      <c r="BG743" s="16" t="str">
        <f>VLOOKUP(C743,'Cta Contable'!A:D,4,FALSE)</f>
        <v>Consumo</v>
      </c>
      <c r="BH743" t="str">
        <f>VLOOKUP(Q743,Lista!A:B,2,TRUE)</f>
        <v>1- 2.500.000</v>
      </c>
      <c r="BI743" s="16" t="str">
        <f t="shared" si="24"/>
        <v>Al día</v>
      </c>
      <c r="BJ743" t="str">
        <f t="shared" si="23"/>
        <v>-</v>
      </c>
    </row>
    <row r="744" spans="1:62" x14ac:dyDescent="0.25">
      <c r="A744" t="s">
        <v>56</v>
      </c>
      <c r="B744" t="s">
        <v>171</v>
      </c>
      <c r="C744" s="17">
        <v>144225</v>
      </c>
      <c r="D744">
        <v>4</v>
      </c>
      <c r="E744">
        <v>16185</v>
      </c>
      <c r="F744" s="23">
        <v>43096</v>
      </c>
      <c r="G744" s="23">
        <v>44201</v>
      </c>
      <c r="H744">
        <v>265</v>
      </c>
      <c r="I744">
        <v>2</v>
      </c>
      <c r="J744">
        <v>24</v>
      </c>
      <c r="K744">
        <v>30</v>
      </c>
      <c r="L744">
        <v>2</v>
      </c>
      <c r="M744" s="25">
        <v>18.000001000000001</v>
      </c>
      <c r="N744" s="25">
        <v>19.561817999999999</v>
      </c>
      <c r="O744" s="27">
        <v>4465338</v>
      </c>
      <c r="P744" s="27">
        <v>744223</v>
      </c>
      <c r="Q744" s="27">
        <v>1400378</v>
      </c>
      <c r="R744" s="27">
        <v>80195</v>
      </c>
      <c r="S744">
        <v>0</v>
      </c>
      <c r="T744">
        <v>0</v>
      </c>
      <c r="V744" s="27">
        <v>700189</v>
      </c>
      <c r="W744" s="27">
        <v>80195</v>
      </c>
      <c r="X744" s="27">
        <v>238177</v>
      </c>
      <c r="AA744" s="23">
        <v>44218</v>
      </c>
      <c r="AB744">
        <v>1</v>
      </c>
      <c r="AC744" t="s">
        <v>57</v>
      </c>
      <c r="AD744">
        <v>1</v>
      </c>
      <c r="AE744">
        <v>180</v>
      </c>
      <c r="AF744" s="27">
        <v>1400378</v>
      </c>
      <c r="AM744">
        <v>1</v>
      </c>
      <c r="AN744">
        <v>1</v>
      </c>
      <c r="AQ744" s="27">
        <v>767524</v>
      </c>
      <c r="AR744" t="s">
        <v>58</v>
      </c>
      <c r="AS744">
        <v>0</v>
      </c>
      <c r="AT744">
        <v>2</v>
      </c>
      <c r="AW744">
        <v>5</v>
      </c>
      <c r="BB744">
        <v>1</v>
      </c>
      <c r="BC744">
        <v>7</v>
      </c>
      <c r="BD744">
        <v>2</v>
      </c>
      <c r="BE744" s="3">
        <v>44286</v>
      </c>
      <c r="BF744" s="16" t="s">
        <v>59</v>
      </c>
      <c r="BG744" s="16" t="str">
        <f>VLOOKUP(C744,'Cta Contable'!A:D,4,FALSE)</f>
        <v>Consumo</v>
      </c>
      <c r="BH744" t="str">
        <f>VLOOKUP(Q744,Lista!A:B,2,TRUE)</f>
        <v>1- 2.500.000</v>
      </c>
      <c r="BI744" s="16" t="str">
        <f t="shared" si="24"/>
        <v>Al día</v>
      </c>
      <c r="BJ744" t="str">
        <f t="shared" si="23"/>
        <v>-</v>
      </c>
    </row>
    <row r="745" spans="1:62" x14ac:dyDescent="0.25">
      <c r="A745" t="s">
        <v>56</v>
      </c>
      <c r="B745" t="s">
        <v>171</v>
      </c>
      <c r="C745" s="17">
        <v>144225</v>
      </c>
      <c r="D745">
        <v>2</v>
      </c>
      <c r="E745">
        <v>18177</v>
      </c>
      <c r="F745" s="23">
        <v>44013</v>
      </c>
      <c r="G745" s="23">
        <v>44962</v>
      </c>
      <c r="H745">
        <v>235</v>
      </c>
      <c r="I745">
        <v>1</v>
      </c>
      <c r="J745">
        <v>0</v>
      </c>
      <c r="K745">
        <v>30</v>
      </c>
      <c r="L745">
        <v>2</v>
      </c>
      <c r="M745" s="25">
        <v>21.03</v>
      </c>
      <c r="N745" s="25">
        <v>23.180243999999998</v>
      </c>
      <c r="O745" s="27">
        <v>9467637</v>
      </c>
      <c r="P745" s="27">
        <v>398447</v>
      </c>
      <c r="Q745" s="27">
        <v>9277286</v>
      </c>
      <c r="R745" s="27">
        <v>499824</v>
      </c>
      <c r="S745">
        <v>0</v>
      </c>
      <c r="T745">
        <v>0</v>
      </c>
      <c r="V745" s="27">
        <v>4638643</v>
      </c>
      <c r="W745" s="27">
        <v>499824</v>
      </c>
      <c r="X745" s="27">
        <v>799854</v>
      </c>
      <c r="AA745" s="23">
        <v>44194</v>
      </c>
      <c r="AB745">
        <v>1</v>
      </c>
      <c r="AC745" t="s">
        <v>57</v>
      </c>
      <c r="AD745">
        <v>1</v>
      </c>
      <c r="AE745">
        <v>30</v>
      </c>
      <c r="AF745" s="27">
        <v>1788053</v>
      </c>
      <c r="AM745">
        <v>1</v>
      </c>
      <c r="AN745">
        <v>1</v>
      </c>
      <c r="AO745" s="40">
        <v>44013</v>
      </c>
      <c r="AP745" s="40" t="s">
        <v>65</v>
      </c>
      <c r="AQ745" s="27">
        <v>526000</v>
      </c>
      <c r="AR745" t="s">
        <v>58</v>
      </c>
      <c r="AS745">
        <v>1</v>
      </c>
      <c r="AT745">
        <v>2</v>
      </c>
      <c r="AW745">
        <v>5</v>
      </c>
      <c r="BB745">
        <v>1</v>
      </c>
      <c r="BC745">
        <v>7</v>
      </c>
      <c r="BD745">
        <v>2</v>
      </c>
      <c r="BE745" s="3">
        <v>44286</v>
      </c>
      <c r="BF745" s="16" t="s">
        <v>59</v>
      </c>
      <c r="BG745" s="16" t="str">
        <f>VLOOKUP(C745,'Cta Contable'!A:D,4,FALSE)</f>
        <v>Consumo</v>
      </c>
      <c r="BH745" t="str">
        <f>VLOOKUP(Q745,Lista!A:B,2,TRUE)</f>
        <v>5.000.001 - 10.000.000</v>
      </c>
      <c r="BI745" s="16" t="str">
        <f t="shared" si="24"/>
        <v>Al día</v>
      </c>
      <c r="BJ745" t="str">
        <f t="shared" si="23"/>
        <v>Reestructurado</v>
      </c>
    </row>
    <row r="746" spans="1:62" x14ac:dyDescent="0.25">
      <c r="A746" t="s">
        <v>56</v>
      </c>
      <c r="B746" t="s">
        <v>171</v>
      </c>
      <c r="C746" s="17">
        <v>144225</v>
      </c>
      <c r="D746">
        <v>4</v>
      </c>
      <c r="E746">
        <v>15433</v>
      </c>
      <c r="F746" s="23">
        <v>42937</v>
      </c>
      <c r="G746" s="23">
        <v>43637</v>
      </c>
      <c r="H746">
        <v>699</v>
      </c>
      <c r="I746">
        <v>1</v>
      </c>
      <c r="J746">
        <v>20</v>
      </c>
      <c r="K746">
        <v>30</v>
      </c>
      <c r="L746">
        <v>2</v>
      </c>
      <c r="M746" s="25">
        <v>23.432207999999999</v>
      </c>
      <c r="N746" s="25">
        <v>26.12</v>
      </c>
      <c r="O746" s="27">
        <v>4000000</v>
      </c>
      <c r="P746" s="27">
        <v>218215</v>
      </c>
      <c r="Q746" s="27">
        <v>570147</v>
      </c>
      <c r="R746" s="27">
        <v>24976</v>
      </c>
      <c r="S746">
        <v>0</v>
      </c>
      <c r="T746">
        <v>0</v>
      </c>
      <c r="V746" s="27">
        <v>570147</v>
      </c>
      <c r="W746" s="27">
        <v>24976</v>
      </c>
      <c r="X746" s="27">
        <v>306152</v>
      </c>
      <c r="AA746" s="23">
        <v>43830</v>
      </c>
      <c r="AB746">
        <v>1</v>
      </c>
      <c r="AC746" t="s">
        <v>57</v>
      </c>
      <c r="AD746">
        <v>1</v>
      </c>
      <c r="AE746">
        <v>30</v>
      </c>
      <c r="AF746" s="27">
        <v>570147</v>
      </c>
      <c r="AM746">
        <v>1</v>
      </c>
      <c r="AN746">
        <v>1</v>
      </c>
      <c r="AQ746" s="27">
        <v>180000</v>
      </c>
      <c r="AR746" t="s">
        <v>58</v>
      </c>
      <c r="AS746">
        <v>0</v>
      </c>
      <c r="AT746">
        <v>2</v>
      </c>
      <c r="AW746">
        <v>5</v>
      </c>
      <c r="BB746">
        <v>1</v>
      </c>
      <c r="BC746">
        <v>7</v>
      </c>
      <c r="BD746">
        <v>2</v>
      </c>
      <c r="BE746" s="3">
        <v>44286</v>
      </c>
      <c r="BF746" s="16" t="s">
        <v>59</v>
      </c>
      <c r="BG746" s="16" t="str">
        <f>VLOOKUP(C746,'Cta Contable'!A:D,4,FALSE)</f>
        <v>Consumo</v>
      </c>
      <c r="BH746" t="str">
        <f>VLOOKUP(Q746,Lista!A:B,2,TRUE)</f>
        <v>1- 2.500.000</v>
      </c>
      <c r="BI746" s="16" t="str">
        <f t="shared" si="24"/>
        <v>Al día</v>
      </c>
      <c r="BJ746" t="str">
        <f t="shared" si="23"/>
        <v>-</v>
      </c>
    </row>
    <row r="747" spans="1:62" x14ac:dyDescent="0.25">
      <c r="A747" t="s">
        <v>56</v>
      </c>
      <c r="B747" t="s">
        <v>171</v>
      </c>
      <c r="C747" s="17">
        <v>144225</v>
      </c>
      <c r="D747">
        <v>4</v>
      </c>
      <c r="E747">
        <v>15213</v>
      </c>
      <c r="F747" s="23">
        <v>42894</v>
      </c>
      <c r="G747" s="23">
        <v>43381</v>
      </c>
      <c r="H747">
        <v>1102</v>
      </c>
      <c r="I747">
        <v>1</v>
      </c>
      <c r="J747">
        <v>8</v>
      </c>
      <c r="K747">
        <v>30</v>
      </c>
      <c r="L747">
        <v>2</v>
      </c>
      <c r="M747" s="25">
        <v>23.432207999999999</v>
      </c>
      <c r="N747" s="25">
        <v>26.12</v>
      </c>
      <c r="O747" s="27">
        <v>2000000</v>
      </c>
      <c r="P747" s="27">
        <v>147300</v>
      </c>
      <c r="Q747" s="27">
        <v>996065</v>
      </c>
      <c r="R747" s="27">
        <v>82104</v>
      </c>
      <c r="S747">
        <v>0</v>
      </c>
      <c r="T747">
        <v>0</v>
      </c>
      <c r="V747" s="27">
        <v>996065</v>
      </c>
      <c r="W747" s="27">
        <v>82104</v>
      </c>
      <c r="X747" s="27">
        <v>858168</v>
      </c>
      <c r="AA747" s="23">
        <v>44118</v>
      </c>
      <c r="AB747">
        <v>1</v>
      </c>
      <c r="AC747" t="s">
        <v>57</v>
      </c>
      <c r="AD747">
        <v>1</v>
      </c>
      <c r="AE747">
        <v>30</v>
      </c>
      <c r="AF747" s="27">
        <v>996065</v>
      </c>
      <c r="AM747">
        <v>1</v>
      </c>
      <c r="AN747">
        <v>1</v>
      </c>
      <c r="AQ747" s="27">
        <v>160000</v>
      </c>
      <c r="AR747" t="s">
        <v>58</v>
      </c>
      <c r="AS747">
        <v>0</v>
      </c>
      <c r="AT747">
        <v>2</v>
      </c>
      <c r="AW747">
        <v>5</v>
      </c>
      <c r="BB747">
        <v>1</v>
      </c>
      <c r="BC747">
        <v>7</v>
      </c>
      <c r="BD747">
        <v>2</v>
      </c>
      <c r="BE747" s="3">
        <v>44286</v>
      </c>
      <c r="BF747" s="16" t="s">
        <v>59</v>
      </c>
      <c r="BG747" s="16" t="str">
        <f>VLOOKUP(C747,'Cta Contable'!A:D,4,FALSE)</f>
        <v>Consumo</v>
      </c>
      <c r="BH747" t="str">
        <f>VLOOKUP(Q747,Lista!A:B,2,TRUE)</f>
        <v>1- 2.500.000</v>
      </c>
      <c r="BI747" s="16" t="str">
        <f t="shared" si="24"/>
        <v>Al día</v>
      </c>
      <c r="BJ747" t="str">
        <f t="shared" si="23"/>
        <v>-</v>
      </c>
    </row>
    <row r="748" spans="1:62" x14ac:dyDescent="0.25">
      <c r="A748" t="s">
        <v>56</v>
      </c>
      <c r="B748" t="s">
        <v>171</v>
      </c>
      <c r="C748" s="17">
        <v>144225</v>
      </c>
      <c r="D748">
        <v>4</v>
      </c>
      <c r="E748">
        <v>17017</v>
      </c>
      <c r="F748" s="23">
        <v>43272</v>
      </c>
      <c r="G748" s="23">
        <v>44022</v>
      </c>
      <c r="H748">
        <v>380</v>
      </c>
      <c r="I748">
        <v>1</v>
      </c>
      <c r="J748">
        <v>19</v>
      </c>
      <c r="K748">
        <v>30</v>
      </c>
      <c r="L748">
        <v>2</v>
      </c>
      <c r="M748" s="25">
        <v>20.170000000000002</v>
      </c>
      <c r="N748" s="25">
        <v>22.143163000000001</v>
      </c>
      <c r="O748" s="27">
        <v>5000000</v>
      </c>
      <c r="P748" s="27">
        <v>254894</v>
      </c>
      <c r="Q748" s="27">
        <v>1212656</v>
      </c>
      <c r="R748" s="27">
        <v>60613</v>
      </c>
      <c r="S748">
        <v>0</v>
      </c>
      <c r="T748">
        <v>0</v>
      </c>
      <c r="V748" s="27">
        <v>1212656</v>
      </c>
      <c r="W748" s="27">
        <v>60613</v>
      </c>
      <c r="X748" s="27">
        <v>254229</v>
      </c>
      <c r="AA748" s="23">
        <v>43917</v>
      </c>
      <c r="AB748">
        <v>1</v>
      </c>
      <c r="AC748" t="s">
        <v>57</v>
      </c>
      <c r="AD748">
        <v>1</v>
      </c>
      <c r="AE748">
        <v>30</v>
      </c>
      <c r="AF748" s="27">
        <v>1212656</v>
      </c>
      <c r="AM748">
        <v>1</v>
      </c>
      <c r="AN748">
        <v>1</v>
      </c>
      <c r="AQ748" s="27">
        <v>363000</v>
      </c>
      <c r="AR748" t="s">
        <v>58</v>
      </c>
      <c r="AS748">
        <v>0</v>
      </c>
      <c r="AT748">
        <v>2</v>
      </c>
      <c r="AW748">
        <v>5</v>
      </c>
      <c r="BB748">
        <v>1</v>
      </c>
      <c r="BC748">
        <v>7</v>
      </c>
      <c r="BD748">
        <v>2</v>
      </c>
      <c r="BE748" s="3">
        <v>44286</v>
      </c>
      <c r="BF748" s="16" t="s">
        <v>59</v>
      </c>
      <c r="BG748" s="16" t="str">
        <f>VLOOKUP(C748,'Cta Contable'!A:D,4,FALSE)</f>
        <v>Consumo</v>
      </c>
      <c r="BH748" t="str">
        <f>VLOOKUP(Q748,Lista!A:B,2,TRUE)</f>
        <v>1- 2.500.000</v>
      </c>
      <c r="BI748" s="16" t="str">
        <f t="shared" si="24"/>
        <v>Al día</v>
      </c>
      <c r="BJ748" t="str">
        <f t="shared" si="23"/>
        <v>-</v>
      </c>
    </row>
    <row r="749" spans="1:62" x14ac:dyDescent="0.25">
      <c r="A749" t="s">
        <v>56</v>
      </c>
      <c r="B749" t="s">
        <v>171</v>
      </c>
      <c r="C749" s="17">
        <v>144225</v>
      </c>
      <c r="D749">
        <v>4</v>
      </c>
      <c r="E749">
        <v>19513</v>
      </c>
      <c r="F749" s="23">
        <v>44013</v>
      </c>
      <c r="G749" s="23">
        <v>44661</v>
      </c>
      <c r="H749">
        <v>230</v>
      </c>
      <c r="I749">
        <v>1</v>
      </c>
      <c r="J749">
        <v>0</v>
      </c>
      <c r="K749">
        <v>30</v>
      </c>
      <c r="L749">
        <v>2</v>
      </c>
      <c r="M749" s="25">
        <v>23.28</v>
      </c>
      <c r="N749" s="25">
        <v>25.931840999999999</v>
      </c>
      <c r="O749" s="27">
        <v>4473880</v>
      </c>
      <c r="P749" s="27">
        <v>261409</v>
      </c>
      <c r="Q749" s="27">
        <v>4473880</v>
      </c>
      <c r="R749" s="27">
        <v>260939</v>
      </c>
      <c r="S749">
        <v>0</v>
      </c>
      <c r="T749">
        <v>0</v>
      </c>
      <c r="V749" s="27">
        <v>2236940</v>
      </c>
      <c r="W749" s="27">
        <v>260939</v>
      </c>
      <c r="X749" s="27">
        <v>491213</v>
      </c>
      <c r="AA749" s="23">
        <v>44104</v>
      </c>
      <c r="AB749">
        <v>1</v>
      </c>
      <c r="AC749" t="s">
        <v>57</v>
      </c>
      <c r="AD749">
        <v>1</v>
      </c>
      <c r="AE749">
        <v>30</v>
      </c>
      <c r="AF749" s="27">
        <v>1495547</v>
      </c>
      <c r="AM749">
        <v>1</v>
      </c>
      <c r="AN749">
        <v>1</v>
      </c>
      <c r="AQ749" s="27">
        <v>464000</v>
      </c>
      <c r="AR749" t="s">
        <v>58</v>
      </c>
      <c r="AS749">
        <v>0</v>
      </c>
      <c r="AT749">
        <v>2</v>
      </c>
      <c r="AW749">
        <v>1</v>
      </c>
      <c r="AX749">
        <v>2</v>
      </c>
      <c r="AY749">
        <v>44013</v>
      </c>
      <c r="AZ749" t="s">
        <v>59</v>
      </c>
      <c r="BB749">
        <v>1</v>
      </c>
      <c r="BC749">
        <v>7</v>
      </c>
      <c r="BD749">
        <v>2</v>
      </c>
      <c r="BE749" s="3">
        <v>44286</v>
      </c>
      <c r="BF749" s="16" t="s">
        <v>59</v>
      </c>
      <c r="BG749" s="16" t="str">
        <f>VLOOKUP(C749,'Cta Contable'!A:D,4,FALSE)</f>
        <v>Consumo</v>
      </c>
      <c r="BH749" t="str">
        <f>VLOOKUP(Q749,Lista!A:B,2,TRUE)</f>
        <v>2.500.001 - 5.000.000</v>
      </c>
      <c r="BI749" s="16" t="str">
        <f t="shared" si="24"/>
        <v>Al día</v>
      </c>
      <c r="BJ749" t="str">
        <f t="shared" si="23"/>
        <v>-</v>
      </c>
    </row>
    <row r="750" spans="1:62" x14ac:dyDescent="0.25">
      <c r="A750" t="s">
        <v>56</v>
      </c>
      <c r="B750" t="s">
        <v>171</v>
      </c>
      <c r="C750" s="17">
        <v>144225</v>
      </c>
      <c r="D750">
        <v>4</v>
      </c>
      <c r="E750">
        <v>18809</v>
      </c>
      <c r="F750" s="23">
        <v>43623</v>
      </c>
      <c r="G750" s="23">
        <v>44362</v>
      </c>
      <c r="H750">
        <v>465</v>
      </c>
      <c r="I750">
        <v>1</v>
      </c>
      <c r="J750">
        <v>5</v>
      </c>
      <c r="K750">
        <v>30</v>
      </c>
      <c r="L750">
        <v>2</v>
      </c>
      <c r="M750" s="25">
        <v>20.99</v>
      </c>
      <c r="N750" s="25">
        <v>23.131829</v>
      </c>
      <c r="O750" s="27">
        <v>5000000</v>
      </c>
      <c r="P750" s="27">
        <v>256904</v>
      </c>
      <c r="Q750" s="27">
        <v>4006362</v>
      </c>
      <c r="R750" s="27">
        <v>149336</v>
      </c>
      <c r="S750">
        <v>0</v>
      </c>
      <c r="T750">
        <v>0</v>
      </c>
      <c r="V750" s="27">
        <v>4006362</v>
      </c>
      <c r="W750" s="27">
        <v>149336</v>
      </c>
      <c r="X750" s="27">
        <v>997204</v>
      </c>
      <c r="AA750" s="23">
        <v>43879</v>
      </c>
      <c r="AB750">
        <v>1</v>
      </c>
      <c r="AC750" t="s">
        <v>57</v>
      </c>
      <c r="AD750">
        <v>1</v>
      </c>
      <c r="AE750">
        <v>30</v>
      </c>
      <c r="AF750" s="27">
        <v>3261846</v>
      </c>
      <c r="AM750">
        <v>1</v>
      </c>
      <c r="AN750">
        <v>1</v>
      </c>
      <c r="AQ750" s="27">
        <v>1068500</v>
      </c>
      <c r="AR750" t="s">
        <v>58</v>
      </c>
      <c r="AS750">
        <v>0</v>
      </c>
      <c r="AT750">
        <v>2</v>
      </c>
      <c r="AW750">
        <v>5</v>
      </c>
      <c r="BB750">
        <v>1</v>
      </c>
      <c r="BC750">
        <v>7</v>
      </c>
      <c r="BD750">
        <v>2</v>
      </c>
      <c r="BE750" s="3">
        <v>44286</v>
      </c>
      <c r="BF750" s="16" t="s">
        <v>59</v>
      </c>
      <c r="BG750" s="16" t="str">
        <f>VLOOKUP(C750,'Cta Contable'!A:D,4,FALSE)</f>
        <v>Consumo</v>
      </c>
      <c r="BH750" t="str">
        <f>VLOOKUP(Q750,Lista!A:B,2,TRUE)</f>
        <v>2.500.001 - 5.000.000</v>
      </c>
      <c r="BI750" s="16" t="str">
        <f t="shared" si="24"/>
        <v>Al día</v>
      </c>
      <c r="BJ750" t="str">
        <f t="shared" si="23"/>
        <v>-</v>
      </c>
    </row>
    <row r="751" spans="1:62" x14ac:dyDescent="0.25">
      <c r="A751" t="s">
        <v>56</v>
      </c>
      <c r="B751" t="s">
        <v>171</v>
      </c>
      <c r="C751" s="17">
        <v>144225</v>
      </c>
      <c r="D751">
        <v>4</v>
      </c>
      <c r="E751">
        <v>16720</v>
      </c>
      <c r="F751" s="23">
        <v>44013</v>
      </c>
      <c r="G751" s="23">
        <v>44515</v>
      </c>
      <c r="H751">
        <v>225</v>
      </c>
      <c r="I751">
        <v>1</v>
      </c>
      <c r="J751">
        <v>0</v>
      </c>
      <c r="K751">
        <v>30</v>
      </c>
      <c r="L751">
        <v>2</v>
      </c>
      <c r="M751" s="25">
        <v>20.38</v>
      </c>
      <c r="N751" s="25">
        <v>22.395662000000002</v>
      </c>
      <c r="O751" s="27">
        <v>7365444</v>
      </c>
      <c r="P751" s="27">
        <v>529589</v>
      </c>
      <c r="Q751" s="27">
        <v>7365444</v>
      </c>
      <c r="R751" s="27">
        <v>379471</v>
      </c>
      <c r="S751">
        <v>0</v>
      </c>
      <c r="T751">
        <v>0</v>
      </c>
      <c r="V751" s="27">
        <v>3682722</v>
      </c>
      <c r="W751" s="27">
        <v>379471</v>
      </c>
      <c r="X751" s="27">
        <v>715726</v>
      </c>
      <c r="AA751" s="23">
        <v>44104</v>
      </c>
      <c r="AB751">
        <v>1</v>
      </c>
      <c r="AC751" t="s">
        <v>57</v>
      </c>
      <c r="AD751">
        <v>1</v>
      </c>
      <c r="AE751">
        <v>30</v>
      </c>
      <c r="AF751" s="27">
        <v>3435015</v>
      </c>
      <c r="AM751">
        <v>1</v>
      </c>
      <c r="AN751">
        <v>1</v>
      </c>
      <c r="AQ751" s="27">
        <v>1572500</v>
      </c>
      <c r="AR751" t="s">
        <v>58</v>
      </c>
      <c r="AS751">
        <v>0</v>
      </c>
      <c r="AT751">
        <v>2</v>
      </c>
      <c r="AW751">
        <v>1</v>
      </c>
      <c r="AX751">
        <v>2</v>
      </c>
      <c r="AY751">
        <v>44013</v>
      </c>
      <c r="AZ751" t="s">
        <v>59</v>
      </c>
      <c r="BB751">
        <v>1</v>
      </c>
      <c r="BC751">
        <v>7</v>
      </c>
      <c r="BD751">
        <v>2</v>
      </c>
      <c r="BE751" s="3">
        <v>44286</v>
      </c>
      <c r="BF751" s="16" t="s">
        <v>59</v>
      </c>
      <c r="BG751" s="16" t="str">
        <f>VLOOKUP(C751,'Cta Contable'!A:D,4,FALSE)</f>
        <v>Consumo</v>
      </c>
      <c r="BH751" t="str">
        <f>VLOOKUP(Q751,Lista!A:B,2,TRUE)</f>
        <v>5.000.001 - 10.000.000</v>
      </c>
      <c r="BI751" s="16" t="str">
        <f t="shared" si="24"/>
        <v>Al día</v>
      </c>
      <c r="BJ751" t="str">
        <f t="shared" si="23"/>
        <v>-</v>
      </c>
    </row>
    <row r="752" spans="1:62" x14ac:dyDescent="0.25">
      <c r="A752" t="s">
        <v>56</v>
      </c>
      <c r="B752" t="s">
        <v>171</v>
      </c>
      <c r="C752" s="17">
        <v>144225</v>
      </c>
      <c r="D752">
        <v>4</v>
      </c>
      <c r="E752">
        <v>18832</v>
      </c>
      <c r="F752" s="23">
        <v>44013</v>
      </c>
      <c r="G752" s="23">
        <v>44870</v>
      </c>
      <c r="H752">
        <v>0</v>
      </c>
      <c r="I752">
        <v>1</v>
      </c>
      <c r="J752">
        <v>0</v>
      </c>
      <c r="K752">
        <v>30</v>
      </c>
      <c r="L752">
        <v>2</v>
      </c>
      <c r="M752" s="25">
        <v>17.39</v>
      </c>
      <c r="N752" s="25">
        <v>18.845244000000001</v>
      </c>
      <c r="O752" s="27">
        <v>12370779</v>
      </c>
      <c r="P752" s="27">
        <v>540646</v>
      </c>
      <c r="Q752" s="27">
        <v>12370779</v>
      </c>
      <c r="R752" s="27">
        <v>983503</v>
      </c>
      <c r="S752">
        <v>0</v>
      </c>
      <c r="T752">
        <v>0</v>
      </c>
      <c r="V752" s="27">
        <v>6185390</v>
      </c>
      <c r="W752" s="27">
        <v>983503</v>
      </c>
      <c r="X752" s="27">
        <v>445997</v>
      </c>
      <c r="AA752" s="23">
        <v>44104</v>
      </c>
      <c r="AB752">
        <v>1</v>
      </c>
      <c r="AC752" t="s">
        <v>57</v>
      </c>
      <c r="AD752">
        <v>1</v>
      </c>
      <c r="AE752">
        <v>30</v>
      </c>
      <c r="AF752" s="27">
        <v>0</v>
      </c>
      <c r="AM752">
        <v>1</v>
      </c>
      <c r="AN752">
        <v>1</v>
      </c>
      <c r="AQ752" s="27">
        <v>904000</v>
      </c>
      <c r="AR752" t="s">
        <v>58</v>
      </c>
      <c r="AS752">
        <v>0</v>
      </c>
      <c r="AT752">
        <v>2</v>
      </c>
      <c r="AW752">
        <v>1</v>
      </c>
      <c r="AX752">
        <v>2</v>
      </c>
      <c r="AY752">
        <v>44013</v>
      </c>
      <c r="AZ752" t="s">
        <v>59</v>
      </c>
      <c r="BB752">
        <v>1</v>
      </c>
      <c r="BC752">
        <v>7</v>
      </c>
      <c r="BD752">
        <v>2</v>
      </c>
      <c r="BE752" s="3">
        <v>44286</v>
      </c>
      <c r="BF752" s="16" t="s">
        <v>59</v>
      </c>
      <c r="BG752" s="16" t="str">
        <f>VLOOKUP(C752,'Cta Contable'!A:D,4,FALSE)</f>
        <v>Consumo</v>
      </c>
      <c r="BH752" t="str">
        <f>VLOOKUP(Q752,Lista!A:B,2,TRUE)</f>
        <v>10.000.001 - 15.000.000</v>
      </c>
      <c r="BI752" s="16" t="str">
        <f t="shared" si="24"/>
        <v>Al día</v>
      </c>
      <c r="BJ752" t="str">
        <f t="shared" si="23"/>
        <v>-</v>
      </c>
    </row>
    <row r="753" spans="1:62" x14ac:dyDescent="0.25">
      <c r="A753" t="s">
        <v>56</v>
      </c>
      <c r="B753" t="s">
        <v>171</v>
      </c>
      <c r="C753" s="17">
        <v>144225</v>
      </c>
      <c r="D753">
        <v>2</v>
      </c>
      <c r="E753">
        <v>15900</v>
      </c>
      <c r="F753" s="23">
        <v>43039</v>
      </c>
      <c r="G753" s="23">
        <v>44140</v>
      </c>
      <c r="H753">
        <v>505</v>
      </c>
      <c r="I753">
        <v>2</v>
      </c>
      <c r="J753">
        <v>18</v>
      </c>
      <c r="K753">
        <v>30</v>
      </c>
      <c r="L753">
        <v>2</v>
      </c>
      <c r="M753" s="25">
        <v>18.000001000000001</v>
      </c>
      <c r="N753" s="25">
        <v>19.561817999999999</v>
      </c>
      <c r="O753" s="27">
        <v>3809256</v>
      </c>
      <c r="P753" s="27">
        <v>634876</v>
      </c>
      <c r="Q753" s="27">
        <v>1446366</v>
      </c>
      <c r="R753" s="27">
        <v>80826</v>
      </c>
      <c r="S753">
        <v>0</v>
      </c>
      <c r="T753">
        <v>0</v>
      </c>
      <c r="V753" s="27">
        <v>1446366</v>
      </c>
      <c r="W753" s="27">
        <v>80826</v>
      </c>
      <c r="X753" s="27">
        <v>489815</v>
      </c>
      <c r="AA753" s="23">
        <v>44278</v>
      </c>
      <c r="AB753">
        <v>1</v>
      </c>
      <c r="AC753" t="s">
        <v>57</v>
      </c>
      <c r="AD753">
        <v>1</v>
      </c>
      <c r="AE753">
        <v>180</v>
      </c>
      <c r="AF753" s="27">
        <v>1446366</v>
      </c>
      <c r="AM753">
        <v>1</v>
      </c>
      <c r="AN753">
        <v>1</v>
      </c>
      <c r="AO753" s="40">
        <v>43039</v>
      </c>
      <c r="AP753" s="40" t="s">
        <v>60</v>
      </c>
      <c r="AQ753" s="27">
        <v>28000</v>
      </c>
      <c r="AR753" t="s">
        <v>58</v>
      </c>
      <c r="AS753">
        <v>1</v>
      </c>
      <c r="AT753">
        <v>2</v>
      </c>
      <c r="AW753">
        <v>5</v>
      </c>
      <c r="BB753">
        <v>1</v>
      </c>
      <c r="BC753">
        <v>7</v>
      </c>
      <c r="BD753">
        <v>2</v>
      </c>
      <c r="BE753" s="3">
        <v>44286</v>
      </c>
      <c r="BF753" s="16" t="s">
        <v>59</v>
      </c>
      <c r="BG753" s="16" t="str">
        <f>VLOOKUP(C753,'Cta Contable'!A:D,4,FALSE)</f>
        <v>Consumo</v>
      </c>
      <c r="BH753" t="str">
        <f>VLOOKUP(Q753,Lista!A:B,2,TRUE)</f>
        <v>1- 2.500.000</v>
      </c>
      <c r="BI753" s="16" t="str">
        <f t="shared" si="24"/>
        <v>Al día</v>
      </c>
      <c r="BJ753" t="str">
        <f t="shared" si="23"/>
        <v>Reestructurado</v>
      </c>
    </row>
    <row r="754" spans="1:62" x14ac:dyDescent="0.25">
      <c r="A754" t="s">
        <v>56</v>
      </c>
      <c r="B754" t="s">
        <v>171</v>
      </c>
      <c r="C754" s="17">
        <v>144225</v>
      </c>
      <c r="D754">
        <v>2</v>
      </c>
      <c r="E754">
        <v>16472</v>
      </c>
      <c r="F754" s="23">
        <v>43159</v>
      </c>
      <c r="G754" s="23">
        <v>44071</v>
      </c>
      <c r="H754">
        <v>360</v>
      </c>
      <c r="I754">
        <v>1</v>
      </c>
      <c r="J754">
        <v>24</v>
      </c>
      <c r="K754">
        <v>30</v>
      </c>
      <c r="L754">
        <v>2</v>
      </c>
      <c r="M754" s="25">
        <v>16.8</v>
      </c>
      <c r="N754" s="25">
        <v>18.155913000000002</v>
      </c>
      <c r="O754" s="27">
        <v>17228000</v>
      </c>
      <c r="P754" s="27">
        <v>707232</v>
      </c>
      <c r="Q754" s="27">
        <v>3639685</v>
      </c>
      <c r="R754" s="27">
        <v>350588</v>
      </c>
      <c r="S754">
        <v>0</v>
      </c>
      <c r="T754">
        <v>0</v>
      </c>
      <c r="V754" s="27">
        <v>1819843</v>
      </c>
      <c r="W754" s="27">
        <v>350588</v>
      </c>
      <c r="X754" s="27">
        <v>953751</v>
      </c>
      <c r="AA754" s="23">
        <v>44259</v>
      </c>
      <c r="AB754">
        <v>1</v>
      </c>
      <c r="AC754" t="s">
        <v>57</v>
      </c>
      <c r="AD754">
        <v>1</v>
      </c>
      <c r="AE754">
        <v>30</v>
      </c>
      <c r="AF754" s="27">
        <v>3639685</v>
      </c>
      <c r="AM754">
        <v>1</v>
      </c>
      <c r="AN754">
        <v>1</v>
      </c>
      <c r="AO754" s="40">
        <v>43159</v>
      </c>
      <c r="AP754" s="40" t="s">
        <v>62</v>
      </c>
      <c r="AQ754" s="27">
        <v>101625</v>
      </c>
      <c r="AR754" t="s">
        <v>58</v>
      </c>
      <c r="AS754">
        <v>1</v>
      </c>
      <c r="AT754">
        <v>2</v>
      </c>
      <c r="AW754">
        <v>5</v>
      </c>
      <c r="BB754">
        <v>1</v>
      </c>
      <c r="BC754">
        <v>7</v>
      </c>
      <c r="BD754">
        <v>2</v>
      </c>
      <c r="BE754" s="3">
        <v>44286</v>
      </c>
      <c r="BF754" s="16" t="s">
        <v>59</v>
      </c>
      <c r="BG754" s="16" t="str">
        <f>VLOOKUP(C754,'Cta Contable'!A:D,4,FALSE)</f>
        <v>Consumo</v>
      </c>
      <c r="BH754" t="str">
        <f>VLOOKUP(Q754,Lista!A:B,2,TRUE)</f>
        <v>2.500.001 - 5.000.000</v>
      </c>
      <c r="BI754" s="16" t="str">
        <f t="shared" si="24"/>
        <v>Al día</v>
      </c>
      <c r="BJ754" t="str">
        <f t="shared" si="23"/>
        <v>Reestructurado</v>
      </c>
    </row>
    <row r="755" spans="1:62" x14ac:dyDescent="0.25">
      <c r="A755" t="s">
        <v>56</v>
      </c>
      <c r="B755" t="s">
        <v>171</v>
      </c>
      <c r="C755" s="17">
        <v>144225</v>
      </c>
      <c r="D755">
        <v>4</v>
      </c>
      <c r="E755">
        <v>17711</v>
      </c>
      <c r="F755" s="23">
        <v>43404</v>
      </c>
      <c r="G755" s="23">
        <v>45382</v>
      </c>
      <c r="H755">
        <v>390</v>
      </c>
      <c r="I755">
        <v>1</v>
      </c>
      <c r="J755">
        <v>15</v>
      </c>
      <c r="K755">
        <v>30</v>
      </c>
      <c r="L755">
        <v>2</v>
      </c>
      <c r="M755" s="25">
        <v>20.97</v>
      </c>
      <c r="N755" s="25">
        <v>23.107628999999999</v>
      </c>
      <c r="O755" s="27">
        <v>16700000</v>
      </c>
      <c r="P755" s="27">
        <v>431901</v>
      </c>
      <c r="Q755" s="27">
        <v>14321443</v>
      </c>
      <c r="R755" s="27">
        <v>748518</v>
      </c>
      <c r="S755">
        <v>0</v>
      </c>
      <c r="T755">
        <v>0</v>
      </c>
      <c r="V755" s="27">
        <v>14321443</v>
      </c>
      <c r="W755" s="27">
        <v>748518</v>
      </c>
      <c r="X755" s="27">
        <v>2790505</v>
      </c>
      <c r="AA755" s="23">
        <v>43921</v>
      </c>
      <c r="AB755">
        <v>1</v>
      </c>
      <c r="AC755" t="s">
        <v>57</v>
      </c>
      <c r="AD755">
        <v>1</v>
      </c>
      <c r="AE755">
        <v>30</v>
      </c>
      <c r="AF755" s="27">
        <v>2852913</v>
      </c>
      <c r="AM755">
        <v>1</v>
      </c>
      <c r="AN755">
        <v>1</v>
      </c>
      <c r="AQ755" s="27">
        <v>131800</v>
      </c>
      <c r="AR755" t="s">
        <v>58</v>
      </c>
      <c r="AS755">
        <v>0</v>
      </c>
      <c r="AT755">
        <v>2</v>
      </c>
      <c r="AW755">
        <v>5</v>
      </c>
      <c r="BB755">
        <v>1</v>
      </c>
      <c r="BC755">
        <v>7</v>
      </c>
      <c r="BD755">
        <v>2</v>
      </c>
      <c r="BE755" s="3">
        <v>44286</v>
      </c>
      <c r="BF755" s="16" t="s">
        <v>59</v>
      </c>
      <c r="BG755" s="16" t="str">
        <f>VLOOKUP(C755,'Cta Contable'!A:D,4,FALSE)</f>
        <v>Consumo</v>
      </c>
      <c r="BH755" t="str">
        <f>VLOOKUP(Q755,Lista!A:B,2,TRUE)</f>
        <v>10.000.001 - 15.000.000</v>
      </c>
      <c r="BI755" s="16" t="str">
        <f t="shared" si="24"/>
        <v>Al día</v>
      </c>
      <c r="BJ755" t="str">
        <f t="shared" si="23"/>
        <v>-</v>
      </c>
    </row>
    <row r="756" spans="1:62" x14ac:dyDescent="0.25">
      <c r="A756" t="s">
        <v>56</v>
      </c>
      <c r="B756" t="s">
        <v>171</v>
      </c>
      <c r="C756" s="17">
        <v>144225</v>
      </c>
      <c r="D756">
        <v>4</v>
      </c>
      <c r="E756">
        <v>16584</v>
      </c>
      <c r="F756" s="23">
        <v>43182</v>
      </c>
      <c r="G756" s="23">
        <v>43884</v>
      </c>
      <c r="H756">
        <v>487</v>
      </c>
      <c r="I756">
        <v>1</v>
      </c>
      <c r="J756">
        <v>19</v>
      </c>
      <c r="K756">
        <v>30</v>
      </c>
      <c r="L756">
        <v>2</v>
      </c>
      <c r="M756" s="25">
        <v>22.99</v>
      </c>
      <c r="N756" s="25">
        <v>25.574055000000001</v>
      </c>
      <c r="O756" s="27">
        <v>4000000</v>
      </c>
      <c r="P756" s="27">
        <v>216669</v>
      </c>
      <c r="Q756" s="27">
        <v>653298</v>
      </c>
      <c r="R756" s="27">
        <v>37058</v>
      </c>
      <c r="S756">
        <v>0</v>
      </c>
      <c r="T756">
        <v>0</v>
      </c>
      <c r="V756" s="27">
        <v>653298</v>
      </c>
      <c r="W756" s="27">
        <v>37058</v>
      </c>
      <c r="X756" s="27">
        <v>273304</v>
      </c>
      <c r="AA756" s="23">
        <v>44167</v>
      </c>
      <c r="AB756">
        <v>1</v>
      </c>
      <c r="AC756" t="s">
        <v>57</v>
      </c>
      <c r="AD756">
        <v>1</v>
      </c>
      <c r="AE756">
        <v>30</v>
      </c>
      <c r="AF756" s="27">
        <v>653298</v>
      </c>
      <c r="AM756">
        <v>1</v>
      </c>
      <c r="AN756">
        <v>1</v>
      </c>
      <c r="AQ756" s="27">
        <v>581000</v>
      </c>
      <c r="AR756" t="s">
        <v>58</v>
      </c>
      <c r="AS756">
        <v>0</v>
      </c>
      <c r="AT756">
        <v>2</v>
      </c>
      <c r="AW756">
        <v>5</v>
      </c>
      <c r="BB756">
        <v>1</v>
      </c>
      <c r="BC756">
        <v>7</v>
      </c>
      <c r="BD756">
        <v>2</v>
      </c>
      <c r="BE756" s="3">
        <v>44286</v>
      </c>
      <c r="BF756" s="16" t="s">
        <v>59</v>
      </c>
      <c r="BG756" s="16" t="str">
        <f>VLOOKUP(C756,'Cta Contable'!A:D,4,FALSE)</f>
        <v>Consumo</v>
      </c>
      <c r="BH756" t="str">
        <f>VLOOKUP(Q756,Lista!A:B,2,TRUE)</f>
        <v>1- 2.500.000</v>
      </c>
      <c r="BI756" s="16" t="str">
        <f t="shared" si="24"/>
        <v>Al día</v>
      </c>
      <c r="BJ756" t="str">
        <f t="shared" si="23"/>
        <v>-</v>
      </c>
    </row>
    <row r="757" spans="1:62" x14ac:dyDescent="0.25">
      <c r="A757" t="s">
        <v>56</v>
      </c>
      <c r="B757" t="s">
        <v>171</v>
      </c>
      <c r="C757" s="17">
        <v>144225</v>
      </c>
      <c r="D757">
        <v>4</v>
      </c>
      <c r="E757">
        <v>18645</v>
      </c>
      <c r="F757" s="23">
        <v>43593</v>
      </c>
      <c r="G757" s="23">
        <v>44149</v>
      </c>
      <c r="H757">
        <v>556</v>
      </c>
      <c r="I757">
        <v>1</v>
      </c>
      <c r="J757">
        <v>3</v>
      </c>
      <c r="K757">
        <v>30</v>
      </c>
      <c r="L757">
        <v>2</v>
      </c>
      <c r="M757" s="25">
        <v>23.37</v>
      </c>
      <c r="N757" s="25">
        <v>26.043067000000001</v>
      </c>
      <c r="O757" s="27">
        <v>3000000</v>
      </c>
      <c r="P757" s="27">
        <v>199184</v>
      </c>
      <c r="Q757" s="27">
        <v>2569446</v>
      </c>
      <c r="R757" s="27">
        <v>146639</v>
      </c>
      <c r="S757">
        <v>0</v>
      </c>
      <c r="T757">
        <v>0</v>
      </c>
      <c r="V757" s="27">
        <v>2569446</v>
      </c>
      <c r="W757" s="27">
        <v>146639</v>
      </c>
      <c r="X757" s="27">
        <v>841160</v>
      </c>
      <c r="AA757" s="23">
        <v>43717</v>
      </c>
      <c r="AB757">
        <v>1</v>
      </c>
      <c r="AC757" t="s">
        <v>57</v>
      </c>
      <c r="AD757">
        <v>1</v>
      </c>
      <c r="AE757">
        <v>30</v>
      </c>
      <c r="AF757" s="27">
        <v>2569446</v>
      </c>
      <c r="AM757">
        <v>1</v>
      </c>
      <c r="AN757">
        <v>1</v>
      </c>
      <c r="AQ757" s="27">
        <v>751000</v>
      </c>
      <c r="AR757" t="s">
        <v>58</v>
      </c>
      <c r="AS757">
        <v>0</v>
      </c>
      <c r="AT757">
        <v>2</v>
      </c>
      <c r="AW757">
        <v>5</v>
      </c>
      <c r="BB757">
        <v>1</v>
      </c>
      <c r="BC757">
        <v>7</v>
      </c>
      <c r="BD757">
        <v>2</v>
      </c>
      <c r="BE757" s="3">
        <v>44286</v>
      </c>
      <c r="BF757" s="16" t="s">
        <v>59</v>
      </c>
      <c r="BG757" s="16" t="str">
        <f>VLOOKUP(C757,'Cta Contable'!A:D,4,FALSE)</f>
        <v>Consumo</v>
      </c>
      <c r="BH757" t="str">
        <f>VLOOKUP(Q757,Lista!A:B,2,TRUE)</f>
        <v>2.500.001 - 5.000.000</v>
      </c>
      <c r="BI757" s="16" t="str">
        <f t="shared" si="24"/>
        <v>Al día</v>
      </c>
      <c r="BJ757" t="str">
        <f t="shared" si="23"/>
        <v>-</v>
      </c>
    </row>
    <row r="758" spans="1:62" x14ac:dyDescent="0.25">
      <c r="A758" t="s">
        <v>56</v>
      </c>
      <c r="B758" t="s">
        <v>171</v>
      </c>
      <c r="C758" s="17">
        <v>144225</v>
      </c>
      <c r="D758">
        <v>2</v>
      </c>
      <c r="E758">
        <v>15879</v>
      </c>
      <c r="F758" s="23">
        <v>43038</v>
      </c>
      <c r="G758" s="23">
        <v>46711</v>
      </c>
      <c r="H758">
        <v>310</v>
      </c>
      <c r="I758">
        <v>2</v>
      </c>
      <c r="J758">
        <v>24</v>
      </c>
      <c r="K758">
        <v>30</v>
      </c>
      <c r="L758">
        <v>2</v>
      </c>
      <c r="M758" s="25">
        <v>12.000000999999999</v>
      </c>
      <c r="N758" s="25">
        <v>12.682504</v>
      </c>
      <c r="O758" s="27">
        <v>24918064</v>
      </c>
      <c r="P758" s="27">
        <v>1245903</v>
      </c>
      <c r="Q758" s="27">
        <v>19511576</v>
      </c>
      <c r="R758" s="27">
        <v>2051340</v>
      </c>
      <c r="S758">
        <v>0</v>
      </c>
      <c r="T758">
        <v>0</v>
      </c>
      <c r="V758" s="27">
        <v>9755788</v>
      </c>
      <c r="W758" s="27">
        <v>2051340</v>
      </c>
      <c r="X758" s="27">
        <v>3641186</v>
      </c>
      <c r="AA758" s="23">
        <v>44270</v>
      </c>
      <c r="AB758">
        <v>1</v>
      </c>
      <c r="AC758" t="s">
        <v>57</v>
      </c>
      <c r="AD758">
        <v>1</v>
      </c>
      <c r="AE758">
        <v>180</v>
      </c>
      <c r="AF758" s="27">
        <v>2068930</v>
      </c>
      <c r="AM758">
        <v>1</v>
      </c>
      <c r="AN758">
        <v>1</v>
      </c>
      <c r="AO758" s="40">
        <v>43038</v>
      </c>
      <c r="AP758" s="40" t="s">
        <v>56</v>
      </c>
      <c r="AQ758" s="27">
        <v>311000</v>
      </c>
      <c r="AR758" t="s">
        <v>58</v>
      </c>
      <c r="AS758">
        <v>1</v>
      </c>
      <c r="AT758">
        <v>2</v>
      </c>
      <c r="AW758">
        <v>5</v>
      </c>
      <c r="BB758">
        <v>1</v>
      </c>
      <c r="BC758">
        <v>7</v>
      </c>
      <c r="BD758">
        <v>2</v>
      </c>
      <c r="BE758" s="3">
        <v>44286</v>
      </c>
      <c r="BF758" s="16" t="s">
        <v>59</v>
      </c>
      <c r="BG758" s="16" t="str">
        <f>VLOOKUP(C758,'Cta Contable'!A:D,4,FALSE)</f>
        <v>Consumo</v>
      </c>
      <c r="BH758" t="str">
        <f>VLOOKUP(Q758,Lista!A:B,2,TRUE)</f>
        <v>15.000.001 - 20.000.000</v>
      </c>
      <c r="BI758" s="16" t="str">
        <f t="shared" si="24"/>
        <v>Al día</v>
      </c>
      <c r="BJ758" t="str">
        <f t="shared" si="23"/>
        <v>Reestructurado</v>
      </c>
    </row>
    <row r="759" spans="1:62" x14ac:dyDescent="0.25">
      <c r="A759" t="s">
        <v>56</v>
      </c>
      <c r="B759" t="s">
        <v>171</v>
      </c>
      <c r="C759" s="17">
        <v>144225</v>
      </c>
      <c r="D759">
        <v>2</v>
      </c>
      <c r="E759">
        <v>15836</v>
      </c>
      <c r="F759" s="23">
        <v>43033</v>
      </c>
      <c r="G759" s="23">
        <v>46685</v>
      </c>
      <c r="H759">
        <v>515</v>
      </c>
      <c r="I759">
        <v>2</v>
      </c>
      <c r="J759">
        <v>18</v>
      </c>
      <c r="K759">
        <v>30</v>
      </c>
      <c r="L759">
        <v>2</v>
      </c>
      <c r="M759" s="25">
        <v>12.000000999999999</v>
      </c>
      <c r="N759" s="25">
        <v>12.682504</v>
      </c>
      <c r="O759" s="27">
        <v>29659101</v>
      </c>
      <c r="P759" s="27">
        <v>1482955</v>
      </c>
      <c r="Q759" s="27">
        <v>25157012</v>
      </c>
      <c r="R759" s="27">
        <v>2144521</v>
      </c>
      <c r="S759">
        <v>0</v>
      </c>
      <c r="T759">
        <v>0</v>
      </c>
      <c r="V759" s="27">
        <v>25157012</v>
      </c>
      <c r="W759" s="27">
        <v>2144521</v>
      </c>
      <c r="X759" s="27">
        <v>8581184</v>
      </c>
      <c r="AA759" s="23">
        <v>44270</v>
      </c>
      <c r="AB759">
        <v>1</v>
      </c>
      <c r="AC759" t="s">
        <v>57</v>
      </c>
      <c r="AD759">
        <v>1</v>
      </c>
      <c r="AE759">
        <v>180</v>
      </c>
      <c r="AF759" s="27">
        <v>4395641</v>
      </c>
      <c r="AM759">
        <v>1</v>
      </c>
      <c r="AN759">
        <v>1</v>
      </c>
      <c r="AO759" s="40">
        <v>43033</v>
      </c>
      <c r="AP759" s="40" t="s">
        <v>56</v>
      </c>
      <c r="AQ759" s="27">
        <v>573500</v>
      </c>
      <c r="AR759" t="s">
        <v>58</v>
      </c>
      <c r="AS759">
        <v>1</v>
      </c>
      <c r="AT759">
        <v>2</v>
      </c>
      <c r="AW759">
        <v>5</v>
      </c>
      <c r="BB759">
        <v>1</v>
      </c>
      <c r="BC759">
        <v>7</v>
      </c>
      <c r="BD759">
        <v>2</v>
      </c>
      <c r="BE759" s="3">
        <v>44286</v>
      </c>
      <c r="BF759" s="16" t="s">
        <v>59</v>
      </c>
      <c r="BG759" s="16" t="str">
        <f>VLOOKUP(C759,'Cta Contable'!A:D,4,FALSE)</f>
        <v>Consumo</v>
      </c>
      <c r="BH759" t="str">
        <f>VLOOKUP(Q759,Lista!A:B,2,TRUE)</f>
        <v>20.000.001 - 63.000.000</v>
      </c>
      <c r="BI759" s="16" t="str">
        <f t="shared" si="24"/>
        <v>Al día</v>
      </c>
      <c r="BJ759" t="str">
        <f t="shared" si="23"/>
        <v>Reestructurado</v>
      </c>
    </row>
    <row r="760" spans="1:62" x14ac:dyDescent="0.25">
      <c r="A760" t="s">
        <v>56</v>
      </c>
      <c r="B760" t="s">
        <v>171</v>
      </c>
      <c r="C760" s="17">
        <v>144225</v>
      </c>
      <c r="D760">
        <v>4</v>
      </c>
      <c r="E760">
        <v>18197</v>
      </c>
      <c r="F760" s="23">
        <v>44013</v>
      </c>
      <c r="G760" s="23">
        <v>45938</v>
      </c>
      <c r="H760">
        <v>232</v>
      </c>
      <c r="I760">
        <v>1</v>
      </c>
      <c r="J760">
        <v>0</v>
      </c>
      <c r="K760">
        <v>30</v>
      </c>
      <c r="L760">
        <v>2</v>
      </c>
      <c r="M760" s="25">
        <v>21.03</v>
      </c>
      <c r="N760" s="25">
        <v>23.180243999999998</v>
      </c>
      <c r="O760" s="27">
        <v>7901101</v>
      </c>
      <c r="P760" s="27">
        <v>208128</v>
      </c>
      <c r="Q760" s="27">
        <v>7901101</v>
      </c>
      <c r="R760" s="27">
        <v>416008</v>
      </c>
      <c r="S760">
        <v>0</v>
      </c>
      <c r="T760">
        <v>0</v>
      </c>
      <c r="V760" s="27">
        <v>3950551</v>
      </c>
      <c r="W760" s="27">
        <v>416008</v>
      </c>
      <c r="X760" s="27">
        <v>797768</v>
      </c>
      <c r="AA760" s="23">
        <v>44020</v>
      </c>
      <c r="AB760">
        <v>1</v>
      </c>
      <c r="AC760" t="s">
        <v>57</v>
      </c>
      <c r="AD760">
        <v>1</v>
      </c>
      <c r="AE760">
        <v>30</v>
      </c>
      <c r="AF760" s="27">
        <v>592686</v>
      </c>
      <c r="AM760">
        <v>1</v>
      </c>
      <c r="AN760">
        <v>1</v>
      </c>
      <c r="AQ760" s="27">
        <v>1356000</v>
      </c>
      <c r="AR760" t="s">
        <v>58</v>
      </c>
      <c r="AS760">
        <v>0</v>
      </c>
      <c r="AT760">
        <v>2</v>
      </c>
      <c r="AW760">
        <v>1</v>
      </c>
      <c r="AX760">
        <v>2</v>
      </c>
      <c r="AY760">
        <v>44013</v>
      </c>
      <c r="AZ760" t="s">
        <v>59</v>
      </c>
      <c r="BB760">
        <v>1</v>
      </c>
      <c r="BC760">
        <v>7</v>
      </c>
      <c r="BD760">
        <v>2</v>
      </c>
      <c r="BE760" s="3">
        <v>44286</v>
      </c>
      <c r="BF760" s="16" t="s">
        <v>59</v>
      </c>
      <c r="BG760" s="16" t="str">
        <f>VLOOKUP(C760,'Cta Contable'!A:D,4,FALSE)</f>
        <v>Consumo</v>
      </c>
      <c r="BH760" t="str">
        <f>VLOOKUP(Q760,Lista!A:B,2,TRUE)</f>
        <v>5.000.001 - 10.000.000</v>
      </c>
      <c r="BI760" s="16" t="str">
        <f t="shared" si="24"/>
        <v>Al día</v>
      </c>
      <c r="BJ760" t="str">
        <f t="shared" si="23"/>
        <v>-</v>
      </c>
    </row>
    <row r="761" spans="1:62" x14ac:dyDescent="0.25">
      <c r="A761" t="s">
        <v>56</v>
      </c>
      <c r="B761" t="s">
        <v>171</v>
      </c>
      <c r="C761" s="17">
        <v>144225</v>
      </c>
      <c r="D761">
        <v>2</v>
      </c>
      <c r="E761">
        <v>16191</v>
      </c>
      <c r="F761" s="23">
        <v>43097</v>
      </c>
      <c r="G761" s="23">
        <v>44571</v>
      </c>
      <c r="H761">
        <v>380</v>
      </c>
      <c r="I761">
        <v>1</v>
      </c>
      <c r="J761">
        <v>25</v>
      </c>
      <c r="K761">
        <v>30</v>
      </c>
      <c r="L761">
        <v>2</v>
      </c>
      <c r="M761" s="25">
        <v>18.000001000000001</v>
      </c>
      <c r="N761" s="25">
        <v>19.561817999999999</v>
      </c>
      <c r="O761" s="27">
        <v>3841627</v>
      </c>
      <c r="P761" s="27">
        <v>112848</v>
      </c>
      <c r="Q761" s="27">
        <v>2109750</v>
      </c>
      <c r="R761" s="27">
        <v>125627</v>
      </c>
      <c r="S761">
        <v>0</v>
      </c>
      <c r="T761">
        <v>0</v>
      </c>
      <c r="V761" s="27">
        <v>2109750</v>
      </c>
      <c r="W761" s="27">
        <v>125627</v>
      </c>
      <c r="X761" s="27">
        <v>366229</v>
      </c>
      <c r="AA761" s="23">
        <v>43987</v>
      </c>
      <c r="AB761">
        <v>1</v>
      </c>
      <c r="AC761" t="s">
        <v>57</v>
      </c>
      <c r="AD761">
        <v>1</v>
      </c>
      <c r="AE761">
        <v>30</v>
      </c>
      <c r="AF761" s="27">
        <v>1069045</v>
      </c>
      <c r="AM761">
        <v>1</v>
      </c>
      <c r="AN761">
        <v>1</v>
      </c>
      <c r="AO761" s="40">
        <v>43097</v>
      </c>
      <c r="AP761" s="40" t="s">
        <v>60</v>
      </c>
      <c r="AQ761" s="27">
        <v>271000</v>
      </c>
      <c r="AR761" t="s">
        <v>58</v>
      </c>
      <c r="AS761">
        <v>1</v>
      </c>
      <c r="AT761">
        <v>2</v>
      </c>
      <c r="AW761">
        <v>5</v>
      </c>
      <c r="BB761">
        <v>1</v>
      </c>
      <c r="BC761">
        <v>7</v>
      </c>
      <c r="BD761">
        <v>2</v>
      </c>
      <c r="BE761" s="3">
        <v>44286</v>
      </c>
      <c r="BF761" s="16" t="s">
        <v>59</v>
      </c>
      <c r="BG761" s="16" t="str">
        <f>VLOOKUP(C761,'Cta Contable'!A:D,4,FALSE)</f>
        <v>Consumo</v>
      </c>
      <c r="BH761" t="str">
        <f>VLOOKUP(Q761,Lista!A:B,2,TRUE)</f>
        <v>1- 2.500.000</v>
      </c>
      <c r="BI761" s="16" t="str">
        <f t="shared" si="24"/>
        <v>Al día</v>
      </c>
      <c r="BJ761" t="str">
        <f t="shared" si="23"/>
        <v>Reestructurado</v>
      </c>
    </row>
  </sheetData>
  <autoFilter ref="A2:BH761" xr:uid="{AD5BB862-0EF9-49CE-BE8E-B86292ACD097}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4166F-12DB-4251-9BDE-C42326AFBFBB}">
  <dimension ref="A1:B8"/>
  <sheetViews>
    <sheetView workbookViewId="0">
      <selection sqref="A1:B8"/>
    </sheetView>
  </sheetViews>
  <sheetFormatPr baseColWidth="10" defaultColWidth="11.5703125" defaultRowHeight="15" x14ac:dyDescent="0.25"/>
  <cols>
    <col min="1" max="1" width="11.28515625" style="20" bestFit="1" customWidth="1"/>
    <col min="2" max="2" width="20.28515625" style="21" bestFit="1" customWidth="1"/>
    <col min="3" max="16384" width="11.5703125" style="20"/>
  </cols>
  <sheetData>
    <row r="1" spans="1:2" x14ac:dyDescent="0.25">
      <c r="A1" s="20" t="s">
        <v>179</v>
      </c>
    </row>
    <row r="2" spans="1:2" x14ac:dyDescent="0.25">
      <c r="A2" s="19">
        <v>1</v>
      </c>
      <c r="B2" s="22" t="s">
        <v>172</v>
      </c>
    </row>
    <row r="3" spans="1:2" x14ac:dyDescent="0.25">
      <c r="A3" s="19">
        <v>2500001</v>
      </c>
      <c r="B3" s="22" t="s">
        <v>173</v>
      </c>
    </row>
    <row r="4" spans="1:2" x14ac:dyDescent="0.25">
      <c r="A4" s="19">
        <v>5000001</v>
      </c>
      <c r="B4" s="22" t="s">
        <v>174</v>
      </c>
    </row>
    <row r="5" spans="1:2" x14ac:dyDescent="0.25">
      <c r="A5" s="19">
        <v>10000001</v>
      </c>
      <c r="B5" s="22" t="s">
        <v>175</v>
      </c>
    </row>
    <row r="6" spans="1:2" x14ac:dyDescent="0.25">
      <c r="A6" s="19">
        <v>15000001</v>
      </c>
      <c r="B6" s="22" t="s">
        <v>176</v>
      </c>
    </row>
    <row r="7" spans="1:2" x14ac:dyDescent="0.25">
      <c r="A7" s="19">
        <v>20000001</v>
      </c>
      <c r="B7" s="22" t="s">
        <v>178</v>
      </c>
    </row>
    <row r="8" spans="1:2" x14ac:dyDescent="0.25">
      <c r="A8" s="19">
        <v>63000001</v>
      </c>
      <c r="B8" s="21" t="s">
        <v>177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Cta Contable</vt:lpstr>
      <vt:lpstr>T. Dinamica</vt:lpstr>
      <vt:lpstr>Cartera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Victor Guevara</cp:lastModifiedBy>
  <dcterms:created xsi:type="dcterms:W3CDTF">2021-06-04T17:32:45Z</dcterms:created>
  <dcterms:modified xsi:type="dcterms:W3CDTF">2021-08-27T21:32:35Z</dcterms:modified>
</cp:coreProperties>
</file>