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updateLinks="never"/>
  <mc:AlternateContent xmlns:mc="http://schemas.openxmlformats.org/markup-compatibility/2006">
    <mc:Choice Requires="x15">
      <x15ac:absPath xmlns:x15ac="http://schemas.microsoft.com/office/spreadsheetml/2010/11/ac" url="https://d.docs.live.net/4e9f352d8099da86/Documentos/Año 2022/Seminarios/SARC/SARC 2022 - Sesión 3 Otorgamiento/"/>
    </mc:Choice>
  </mc:AlternateContent>
  <xr:revisionPtr revIDLastSave="15" documentId="8_{A3B08C3C-EC83-4945-9EEA-EE69CEE485D1}" xr6:coauthVersionLast="47" xr6:coauthVersionMax="47" xr10:uidLastSave="{49F09C21-EF2E-4DE6-8A4D-CE9000DE20D3}"/>
  <bookViews>
    <workbookView xWindow="-120" yWindow="-120" windowWidth="29040" windowHeight="15720" xr2:uid="{00000000-000D-0000-FFFF-FFFF00000000}"/>
  </bookViews>
  <sheets>
    <sheet name="RIESGO INHERENTE " sheetId="5" r:id="rId1"/>
    <sheet name="riesgo inherente-Anexo " sheetId="6" r:id="rId2"/>
    <sheet name="Codificacion" sheetId="1" r:id="rId3"/>
  </sheets>
  <externalReferences>
    <externalReference r:id="rId4"/>
    <externalReference r:id="rId5"/>
    <externalReference r:id="rId6"/>
    <externalReference r:id="rId7"/>
  </externalReferences>
  <definedNames>
    <definedName name="___nit1">#REF!</definedName>
    <definedName name="__nit1">#REF!</definedName>
    <definedName name="_Key1" hidden="1">#REF!</definedName>
    <definedName name="_Key2" hidden="1">#REF!</definedName>
    <definedName name="_nit1">#REF!</definedName>
    <definedName name="_Order1" hidden="1">255</definedName>
    <definedName name="_Order2" hidden="1">255</definedName>
    <definedName name="_Sort" hidden="1">#REF!</definedName>
    <definedName name="A_impresión_IM">#REF!</definedName>
    <definedName name="aaa" localSheetId="1">MATCH(0.01,End_Bal,-1)+1</definedName>
    <definedName name="aaa">MATCH(0.01,End_Bal,-1)+1</definedName>
    <definedName name="agencias">[1]Listas!$U$2:$U$10</definedName>
    <definedName name="avvillas">#REF!</definedName>
    <definedName name="BANCOS">[2]BANCOS!$A$2:$A$25</definedName>
    <definedName name="Beg_Bal">#REF!</definedName>
    <definedName name="cartera">#REF!</definedName>
    <definedName name="clientes">#REF!</definedName>
    <definedName name="Data">#REF!</definedName>
    <definedName name="depositos">#REF!</definedName>
    <definedName name="DINERS">#REF!</definedName>
    <definedName name="End_Bal">#REF!</definedName>
    <definedName name="Extra_Pay">#REF!</definedName>
    <definedName name="FECHA">#REF!</definedName>
    <definedName name="Full_Print">#REF!</definedName>
    <definedName name="Header_Row">ROW(#REF!)</definedName>
    <definedName name="Int">#REF!</definedName>
    <definedName name="Interest_Rate">#REF!</definedName>
    <definedName name="ITEM">#REF!</definedName>
    <definedName name="Last_Row" localSheetId="1">IF([3]COOADAMS!Values_Entered,Header_Row+[3]COOADAMS!Number_of_Payments,Header_Row)</definedName>
    <definedName name="Last_Row">IF([3]COOADAMS!Values_Entered,Header_Row+[3]COOADAMS!Number_of_Payments,Header_Row)</definedName>
    <definedName name="Loan_Amount">#REF!</definedName>
    <definedName name="Loan_Start">#REF!</definedName>
    <definedName name="Loan_Years">#REF!</definedName>
    <definedName name="MONITOR">#REF!</definedName>
    <definedName name="MONITOR_AVVILLAS">#REF!</definedName>
    <definedName name="Net_Income">#REF!</definedName>
    <definedName name="NetIncomeGrowth">#REF!</definedName>
    <definedName name="nits">#REF!</definedName>
    <definedName name="NombreRango1">#REF!</definedName>
    <definedName name="Num_Pmt_Per_Year">#REF!</definedName>
    <definedName name="Number_of_Payments" localSheetId="1">MATCH(0.01,End_Bal,-1)+1</definedName>
    <definedName name="Number_of_Payments">MATCH(0.01,End_Bal,-1)+1</definedName>
    <definedName name="Other_Growth">#REF!</definedName>
    <definedName name="Pay_Date">#REF!</definedName>
    <definedName name="Pay_Num">#REF!</definedName>
    <definedName name="Payment_Date" localSheetId="1">DATE(YEAR(Loan_Start),MONTH(Loan_Start)+Payment_Number,DAY(Loan_Start))</definedName>
    <definedName name="Payment_Date">DATE(YEAR(Loan_Start),MONTH(Loan_Start)+Payment_Number,DAY(Loan_Start))</definedName>
    <definedName name="Princ">#REF!</definedName>
    <definedName name="Print_Area_Reset" localSheetId="1">OFFSET(Full_Print,0,0,'riesgo inherente-Anexo '!Last_Row)</definedName>
    <definedName name="Print_Area_Reset">OFFSET(Full_Print,0,0,Last_Row)</definedName>
    <definedName name="Rand1">#REF!</definedName>
    <definedName name="Rand2">#REF!</definedName>
    <definedName name="RangoBeneficiosNetos">[4]DatosResumen!$B$9:$B$19,[4]DatosResumen!$D$9:$D$19</definedName>
    <definedName name="Retail_Growth">#REF!</definedName>
    <definedName name="Revenue">#REF!</definedName>
    <definedName name="RevenueGrowth">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dfda" localSheetId="1">Scheduled_Payment+Extra_Payment</definedName>
    <definedName name="sdfda">Scheduled_Payment+Extra_Payment</definedName>
    <definedName name="seg">#REF!</definedName>
    <definedName name="TABLA">#REF!</definedName>
    <definedName name="tablasJG">#REF!</definedName>
    <definedName name="Table1">#REF!</definedName>
    <definedName name="tablita">#REF!</definedName>
    <definedName name="Tax_Growth">#REF!</definedName>
    <definedName name="_xlnm.Print_Titles">#N/A</definedName>
    <definedName name="Total_Interest">#REF!</definedName>
    <definedName name="Total_Pay">#REF!</definedName>
    <definedName name="Total_Payment" localSheetId="1">Scheduled_Payment+Extra_Payment</definedName>
    <definedName name="Total_Payment">Scheduled_Payment+Extra_Payment</definedName>
    <definedName name="Values_Entered" localSheetId="1">IF(Loan_Amount*Interest_Rate*Loan_Years*Loan_Start&gt;0,1,0)</definedName>
    <definedName name="Values_Entered">IF(Loan_Amount*Interest_Rate*Loan_Years*Loan_Start&gt;0,1,0)</definedName>
    <definedName name="verificar" localSheetId="1">IF([3]COOADAMS!Values_Entered,Header_Row+[3]COOADAMS!Number_of_Payments,Header_Row)</definedName>
    <definedName name="verificar">IF([3]COOADAMS!Values_Entered,Header_Row+[3]COOADAMS!Number_of_Payments,Header_Row)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20" i="5" l="1"/>
  <c r="C4" i="6"/>
  <c r="C5" i="6"/>
  <c r="C6" i="6"/>
  <c r="C7" i="6"/>
  <c r="C8" i="6"/>
  <c r="C9" i="6"/>
  <c r="C10" i="6"/>
  <c r="C11" i="6"/>
  <c r="C12" i="6"/>
  <c r="C13" i="6"/>
  <c r="C14" i="6"/>
  <c r="C15" i="6"/>
  <c r="O27" i="5" s="1"/>
  <c r="C16" i="6"/>
  <c r="C17" i="6"/>
  <c r="C18" i="6"/>
  <c r="C19" i="6"/>
  <c r="C20" i="6"/>
  <c r="C21" i="6"/>
  <c r="C22" i="6"/>
  <c r="C23" i="6"/>
  <c r="C24" i="6"/>
  <c r="C25" i="6"/>
  <c r="O26" i="5" s="1"/>
  <c r="C26" i="6"/>
  <c r="C27" i="6"/>
  <c r="C28" i="6"/>
  <c r="O23" i="5" l="1"/>
  <c r="O24" i="5"/>
  <c r="G25" i="5"/>
  <c r="G29" i="5"/>
  <c r="O29" i="5"/>
  <c r="G4" i="5"/>
  <c r="G28" i="5"/>
  <c r="G12" i="5"/>
  <c r="O28" i="5"/>
  <c r="G7" i="5"/>
  <c r="G9" i="5"/>
  <c r="G17" i="5"/>
  <c r="G26" i="5"/>
  <c r="G24" i="5"/>
  <c r="G10" i="5"/>
  <c r="G18" i="5"/>
  <c r="G27" i="5"/>
  <c r="G15" i="5"/>
  <c r="G3" i="5"/>
  <c r="G11" i="5"/>
  <c r="G19" i="5"/>
  <c r="O22" i="5"/>
  <c r="G5" i="5"/>
  <c r="G13" i="5"/>
  <c r="G21" i="5"/>
  <c r="G6" i="5"/>
  <c r="G14" i="5"/>
  <c r="G22" i="5"/>
  <c r="O25" i="5"/>
  <c r="G23" i="5"/>
  <c r="G8" i="5"/>
  <c r="G16" i="5"/>
  <c r="O20" i="5"/>
  <c r="O15" i="5"/>
  <c r="O7" i="5"/>
  <c r="O18" i="5"/>
  <c r="O5" i="5"/>
  <c r="O21" i="5"/>
  <c r="O11" i="5"/>
  <c r="O13" i="5"/>
  <c r="O3" i="5"/>
  <c r="O19" i="5"/>
  <c r="O14" i="5"/>
  <c r="O10" i="5"/>
  <c r="O6" i="5"/>
  <c r="O9" i="5"/>
  <c r="O17" i="5"/>
  <c r="O4" i="5"/>
  <c r="O12" i="5"/>
  <c r="O8" i="5"/>
</calcChain>
</file>

<file path=xl/sharedStrings.xml><?xml version="1.0" encoding="utf-8"?>
<sst xmlns="http://schemas.openxmlformats.org/spreadsheetml/2006/main" count="487" uniqueCount="197">
  <si>
    <t>Preventivo</t>
  </si>
  <si>
    <t>Alta</t>
  </si>
  <si>
    <t>Permanente</t>
  </si>
  <si>
    <t>Media</t>
  </si>
  <si>
    <t>Bajo</t>
  </si>
  <si>
    <t>Detectivo</t>
  </si>
  <si>
    <t>Unica</t>
  </si>
  <si>
    <t>Anual</t>
  </si>
  <si>
    <t>Esporádico</t>
  </si>
  <si>
    <t>Fecha de Seguimiento</t>
  </si>
  <si>
    <t>Responsable del Seguimiento</t>
  </si>
  <si>
    <t>Prioridad (Alta, Media, Baja)</t>
  </si>
  <si>
    <t>Responsable del Diseño e implementación</t>
  </si>
  <si>
    <t>Descripcion del Control Requerido</t>
  </si>
  <si>
    <t>RIESGO RESIDUAL</t>
  </si>
  <si>
    <t>Reducción del Impacto (1, 2, 3, 4, 5) donde 1 casi no reduce el impacto y 5 lo reduce al máximo</t>
  </si>
  <si>
    <t>Reducción de la Probabilidad (1, 2, 3, 4, 5) donde 1 casi no la reduce y 5 la reduce al maximo</t>
  </si>
  <si>
    <t>Efectividad</t>
  </si>
  <si>
    <t>Tipo de Control (Detectivo / Preventivo)</t>
  </si>
  <si>
    <t>Responsable de la ejecución del Control</t>
  </si>
  <si>
    <t>Descripción del Control Existente</t>
  </si>
  <si>
    <t>RIESGO INHERENTE</t>
  </si>
  <si>
    <t xml:space="preserve">Impacto: Insignificante: 1
Menor: 2
Moderado: 3
Mayor: 4
Catastrófico: 5 </t>
  </si>
  <si>
    <t>Por qué puede suceder</t>
  </si>
  <si>
    <t>Que puede suceder</t>
  </si>
  <si>
    <t>SEGUIMIENTO</t>
  </si>
  <si>
    <t>TRATAMIENTO DEL RIESGO</t>
  </si>
  <si>
    <t xml:space="preserve"> RIESGO RESIDUAL</t>
  </si>
  <si>
    <t>EVALUACION DE LOS CONTROLES EXISTENTES</t>
  </si>
  <si>
    <t>EVALUACION DEL RIESGO INHERENTE</t>
  </si>
  <si>
    <t>IDENTIFICACION DEL RIESGO</t>
  </si>
  <si>
    <t>Crítico</t>
  </si>
  <si>
    <t>Alto</t>
  </si>
  <si>
    <t>Moderado</t>
  </si>
  <si>
    <t>Riesgo Inherente</t>
  </si>
  <si>
    <t>SCORE</t>
  </si>
  <si>
    <t>Severidad</t>
  </si>
  <si>
    <t>Proabilidad</t>
  </si>
  <si>
    <t>PROBABILIDAD</t>
  </si>
  <si>
    <t>IMPACTO</t>
  </si>
  <si>
    <t>3. Potencia</t>
  </si>
  <si>
    <t>4. Probable</t>
  </si>
  <si>
    <t>5. Casi Certeza</t>
  </si>
  <si>
    <t>1. Insignificante</t>
  </si>
  <si>
    <t>2. Menor</t>
  </si>
  <si>
    <t>3. Moderado</t>
  </si>
  <si>
    <t>4. Mayor</t>
  </si>
  <si>
    <t>5. Catastrófico</t>
  </si>
  <si>
    <t>Frecuencia Control</t>
  </si>
  <si>
    <t>Periódico</t>
  </si>
  <si>
    <t>Tipo de Control</t>
  </si>
  <si>
    <t>Frecuencia de la aplicación del Control (permanente, periódica, esporádica, anual, única)</t>
  </si>
  <si>
    <t>Capacitación en riesgo público y tránsito</t>
  </si>
  <si>
    <t>Efectividad (Alta, Media, Baja)</t>
  </si>
  <si>
    <t>Baja</t>
  </si>
  <si>
    <t>Estado Implementación</t>
  </si>
  <si>
    <t>Diseño</t>
  </si>
  <si>
    <t>Planeación</t>
  </si>
  <si>
    <t>Implementación</t>
  </si>
  <si>
    <t>Funcionamiento</t>
  </si>
  <si>
    <t>Estado de implementación (Planeación, Diseño, Prueba, Implementación, Funcionamiento)</t>
  </si>
  <si>
    <t>Pruebas</t>
  </si>
  <si>
    <t>Campaña de vacunación</t>
  </si>
  <si>
    <t>Clasificación del Riesgo</t>
  </si>
  <si>
    <t xml:space="preserve"> RL: Relaciones Laborales</t>
  </si>
  <si>
    <t>C: Clientes</t>
  </si>
  <si>
    <t>FT: Fallas Tecnológicas</t>
  </si>
  <si>
    <t>FE:  Fraudes Externos</t>
  </si>
  <si>
    <t>FI: Fraude Interno</t>
  </si>
  <si>
    <t>EAP:  Ejecución y Administración de Procesos</t>
  </si>
  <si>
    <t>DAF:  Daños Activos Físicos</t>
  </si>
  <si>
    <t>Gerencia</t>
  </si>
  <si>
    <t>Probabilidad (Improbable: 1, Raro: 2, Potencial: 3, Probable: 4,      Casi Certeza: 5)</t>
  </si>
  <si>
    <t>1. Improbable</t>
  </si>
  <si>
    <t>2. Raro</t>
  </si>
  <si>
    <t>Contabilidad</t>
  </si>
  <si>
    <t>Actualización, difusión de manuales de funciones y procesos</t>
  </si>
  <si>
    <t>No existen</t>
  </si>
  <si>
    <t>Ninguno</t>
  </si>
  <si>
    <t>Afiliación al sistema general de salud en Colombia</t>
  </si>
  <si>
    <t>Pausas activas, capacitación en Seguridad y Salud en el Trabajo, examen de salud ocupacional</t>
  </si>
  <si>
    <t>Subsidio parcial plan de medicina prepagada COOMEVA</t>
  </si>
  <si>
    <t>Se tiene procedimiento establecido para la contratación de personal / Prueba psicológica con empresa externa / Entrevista y Prueba técnica realizada por la administración / Verificación de referencias</t>
  </si>
  <si>
    <t>Capacitación anual en SARLAFT / Asistencia a Diplomados y seminarios de coyuntura del personal CLAVE: Contador, Gerente, Riesgos / capacitaciones para mejorar competencias del personal en temas relacionados con motivación, servicio al cliente etc. / Profesionalización de Directivos y Empleados</t>
  </si>
  <si>
    <t>No se requiere</t>
  </si>
  <si>
    <t>No existe</t>
  </si>
  <si>
    <t>Taller individual diagnostico y plan de crecimiento personal</t>
  </si>
  <si>
    <t>Manejo de caja fuerte con camara y clave a cargo del Tesorero, camara de video en el área de Tesorería / Sistema de Alarmas para ingreso y salida de personal / Arqueo diario de Tesorero y Arqueo mensual sorpresivo al Tesorero / Inversiones en titulos desmaterializados y FIC</t>
  </si>
  <si>
    <t>Asistente de Gerencia</t>
  </si>
  <si>
    <t>Manuales de funciones y procedimientos</t>
  </si>
  <si>
    <t>Gerencia y Bienestar Social</t>
  </si>
  <si>
    <t>Actualización de manuales de funciones y procedimientos</t>
  </si>
  <si>
    <t>Salarios fijos y capacitaciones motivacionales</t>
  </si>
  <si>
    <t>Baja rotación de personal / los retiros han sido renuncias voluntarias</t>
  </si>
  <si>
    <t>Asesoramiento legal en caso de terminación con justa causa / "Conciliación" laboral ante ministerio de trabajo por terminación potencialmente litigiosa</t>
  </si>
  <si>
    <t>Independizar el Area de Gestión de Riesgos de las labores operativas</t>
  </si>
  <si>
    <t>Gerencia y Consejo</t>
  </si>
  <si>
    <t>Contar con un canal de comunicación eficaz que le permita a todo el personal tener la posibilidad y la confianza para denunciar cualquier abuso o acoso / Capacitación anual sobre acoso laboral y sexual</t>
  </si>
  <si>
    <t>Consejo, Gerencia, Riesgos</t>
  </si>
  <si>
    <t>Revisión de los reglamentos y políticas actuales con respecto de la normatividad vigente / Consejo de Administración solo evalúa excepciones / La entidad cuenta con código de buen Gobierno para el manejo de los conflictos de interés / La entidad tiene un comité de crédito plural e independiente del Consejo compuesto por asociados sin voto de los empleados</t>
  </si>
  <si>
    <t>Selección de personal con experiencia, revisión de manuales de funciones y procesos, revisión de las operaciones y conciliaciones, estados financieros por parte de Contabilidad y la Revisoría Fiscal / Automatización de procesos críticos de causación y registro contable que reducen los errores</t>
  </si>
  <si>
    <t xml:space="preserve">Capacitación Formal en diligenciamiento de títulos valores </t>
  </si>
  <si>
    <t>Selección de personal con experiencia, revisión de manuales de funciones y procesos, revisión de las operaciones por parte de Contabilidad y la Revisoría Fiscal / Revisión de documentación y actualización de formatos y pagarés por Abogados Especializados</t>
  </si>
  <si>
    <t>Capacitación, actualización y reentrenamiento</t>
  </si>
  <si>
    <t>Empleados con buen nivel de formación y experiencia, baja rotación, Actualización, difusión de manuales de funciones y procesos / Promociones de cargos vacantes con personal de la entidad que cumple el perfil para ser ascendido / Se cuenta con Supernumerario para reemplazos en vacaciones</t>
  </si>
  <si>
    <t>Actualización de manuales de funciones y procedimientos de acuerdo a los ajustes que requiere el nuevo software</t>
  </si>
  <si>
    <t>Se manejan consecutivos para cada tipo de formatos y un control de los mismos por cada responsable de los procesos / Pagarés de la Cartera en la Bóveda</t>
  </si>
  <si>
    <t>Digitalización de documentación contable con SOFTWARE especializado / Pagaré Desmaterializado DECEVAL</t>
  </si>
  <si>
    <t>Implementación de sistema integral de administración de riesgos (SIAR) / Comités integrados por Empleado de Riesgos con capacitación y experiencia + Directivos y Asociados</t>
  </si>
  <si>
    <t>Capacitación a integrantes de Comités / Evaluacion implementación software especializado en riesgos para el sector solidario</t>
  </si>
  <si>
    <t>Implementación de SARLAFT para conocimiento del cliente especialmente PEP´s y personas jurídicas proveedores, asociados o pagadurías / Los principios cooperativos implican igualdad, no discriminación y Universalidad, por lo que al interior de la entidad no se puede adelantar actividades proselitistas / Difusión de actividades o proyectos realizados a través de Canal Comunitario</t>
  </si>
  <si>
    <t>SMLMV</t>
  </si>
  <si>
    <t>&gt;10-30</t>
  </si>
  <si>
    <t>&gt;30-100</t>
  </si>
  <si>
    <t>Hasta 10</t>
  </si>
  <si>
    <t>&gt;100-300</t>
  </si>
  <si>
    <t>&gt;300</t>
  </si>
  <si>
    <t>Coordinador de Riesgos</t>
  </si>
  <si>
    <t>Las políticas de captación y colocación así como las condiciones de los productos se fijan por la Junta Directiva y la Gerencia y los empleados deben aplicarlas sin interpretación o modificación / Entrenamiento al momento de la vinculación / Acceso a los manuales de funciones y procedimientos / parametrización del sistema que no puede ser manipulada por los empleados / Revisoría Fiscal</t>
  </si>
  <si>
    <t>Legal / Reputacional</t>
  </si>
  <si>
    <t>No se tienen una definición de las líneas de crédito y los nichos de mercado</t>
  </si>
  <si>
    <t>Operativo</t>
  </si>
  <si>
    <t>Formulario de solicitud incompleto o con espacios en blanco sin rellenar  y campos del sistema incorrectos. Esto puede generar  dificultades para la recuperación de los creditos (MORA)</t>
  </si>
  <si>
    <t>No se revisa el diligenciamiento de la solicitud de crédito</t>
  </si>
  <si>
    <t>Analisis incorrecto del Asociado por procesar documentación falsa, erronea o vencida</t>
  </si>
  <si>
    <t>No se verifca la documentación de las solicitudes de créditos</t>
  </si>
  <si>
    <t>- No tener el cierre de cartera en los primeros 10 días del mes
- El empleado de cartera no envía el reporte a las centrales de información.</t>
  </si>
  <si>
    <t xml:space="preserve"> Falta lista de chequeo de las tareas del área de cartera</t>
  </si>
  <si>
    <t>El análista de crédito no verifica el cumplimiento del reglamento de crédito</t>
  </si>
  <si>
    <t>No hay una revisipon previa de los créditos análizados</t>
  </si>
  <si>
    <t>Riesgo de imagen de la Entidad</t>
  </si>
  <si>
    <t>Ho hay una organización de los documentos solicitados</t>
  </si>
  <si>
    <t>Proporcionar información erronea para omitir las garantias</t>
  </si>
  <si>
    <t>No hay un calculo de las garantias en el formato de análisis</t>
  </si>
  <si>
    <t>Falta de controles, ocasiona creditos de dificil recuperación.</t>
  </si>
  <si>
    <t>No hay lista de chequeo al momento del desembolso de la documentación requerida.</t>
  </si>
  <si>
    <t>Falta de supervisión en el proceso de creación de prestamos</t>
  </si>
  <si>
    <t>No se verifica el monto aprobado por el comité correspondiente.</t>
  </si>
  <si>
    <t>Falta de conciliación de los registros contables y las diferencias no investigadas</t>
  </si>
  <si>
    <t>No se revisa el cierre de cartera</t>
  </si>
  <si>
    <t>Legal / Operativo</t>
  </si>
  <si>
    <t>Falta de colocación de prestamos a tasas adecuadas</t>
  </si>
  <si>
    <t>No se calcula la tasa promedio ponderada de los productos activos (créditos) y pasivos (depositos y cdat)</t>
  </si>
  <si>
    <t>Iliquidez y perdida por la constitución de provisiones</t>
  </si>
  <si>
    <t>Falta manual de cobro de cartera</t>
  </si>
  <si>
    <t>Fraude</t>
  </si>
  <si>
    <t>Falta de controles en el cumplimiento de los reglamentos</t>
  </si>
  <si>
    <t>Vulnerabilidad a operaciones de Lavado de Dinero</t>
  </si>
  <si>
    <t xml:space="preserve">Falta de análisis del destino del crédito </t>
  </si>
  <si>
    <t>Legal</t>
  </si>
  <si>
    <t>Vulnerabilidad a operaciones de Lavado de Dinero y activos</t>
  </si>
  <si>
    <t>No se verifica en listas vinculantes los terceros a los cuales se les gira cheques</t>
  </si>
  <si>
    <t>Fraude e incremento en los costos</t>
  </si>
  <si>
    <t>No se verifica el 100% de la información entregada por los comerciales</t>
  </si>
  <si>
    <t>Cifras financieras de la cartera irreales y perdidas.</t>
  </si>
  <si>
    <t xml:space="preserve">No se marcan los créditos reestructurados </t>
  </si>
  <si>
    <t>Multas y sanciones</t>
  </si>
  <si>
    <t>Publicidad engañosa o no informar las condiciones de los productos.</t>
  </si>
  <si>
    <t>Sanciones y multas</t>
  </si>
  <si>
    <t xml:space="preserve">Cobrar tasas por encima de la usura o costos adicionales a los Asociados </t>
  </si>
  <si>
    <t>Falta de seguimiento a los indicadores de crédito.</t>
  </si>
  <si>
    <t>Falta de organización del archivo y de actualización anual de los datos de los Asociados</t>
  </si>
  <si>
    <t>Factor</t>
  </si>
  <si>
    <t>PROCESO</t>
  </si>
  <si>
    <t>Concentración de créditos en un solo sector económico puede tener efectos negativos en la liquidez de la Cooperativa</t>
  </si>
  <si>
    <t>Que la información de los expedientes de la Cooperativa esten desactualizados, dispersos y deteriorados. Que no esten ordenados de acuerdo a la fecha de otorgamiento del credito.</t>
  </si>
  <si>
    <t>O</t>
  </si>
  <si>
    <t>R</t>
  </si>
  <si>
    <t>Operaciones ilicitas de lavado de dinero y activos, lo cual nos puede volver vulnerable para ser utilizados por los delincuentes en operaciones de lavado de dinero y activos</t>
  </si>
  <si>
    <t>Destrucción, pérdida, deterioro, de los pagarés. Garantías o expedientes</t>
  </si>
  <si>
    <t>La cooperativa tiene expedientes físicos de cada asociado al interior de cada agencia al cual pueden acceder libremente todos los empleados de la entidad, pero los pagarés originales, hipotecas, prendas y demás garantías están en un archivo físico centralizado con acceso restringido.</t>
  </si>
  <si>
    <t>Falta controles de acceso físico a los expedientes y de un sistema de gestión documental adecuado. Incendios, inundaciones, terremotos, terrorismo, asonadas.</t>
  </si>
  <si>
    <t>Archivo</t>
  </si>
  <si>
    <t xml:space="preserve">Riesgos </t>
  </si>
  <si>
    <t>Mal diligenciamiento de los documentos contentivos de la deuda como el pagaré</t>
  </si>
  <si>
    <t>La firma y la huella no se estampa en presencia de un funcionario de la entidad</t>
  </si>
  <si>
    <t>Cuando se envian por correo deben venir autenticaso ante NOTARIA</t>
  </si>
  <si>
    <t>Deudores declarados insolventes o autoembargados</t>
  </si>
  <si>
    <t>No se evalua adecuadamente el nivel de endeudamiento, carga financiera y hábito de pago al momento del otorgamiento</t>
  </si>
  <si>
    <t>limites por linea y por deudor</t>
  </si>
  <si>
    <t>Identificar potenciales insolventes en la evalución de cartera para restringir aumento de endeudamiento, brindar opciones de saneamiento o inclusive retiro voluntario</t>
  </si>
  <si>
    <t>Pagarés prescriben</t>
  </si>
  <si>
    <t>No se inician a tiempo los procesos de ejecución de garantías</t>
  </si>
  <si>
    <t>Cobranza coactiva especializada con abogados externos</t>
  </si>
  <si>
    <t>aprovechar ley de borron y cuenta nueva para ofrecer plan de pago de obligaciones irrecuperables o castigads</t>
  </si>
  <si>
    <t>Riesgos</t>
  </si>
  <si>
    <t>Credito</t>
  </si>
  <si>
    <t>Que el promedio de ingreso variable de los asociados con credito de libranza disminuya y no se efectue la totalidad de los descuentos de nomina</t>
  </si>
  <si>
    <t>La disminucion en la actividad productiva de la empresa o programas de recorte de gastos y mejora de eficiencia</t>
  </si>
  <si>
    <t>Para analizar la capacidad de descuento solo se toma el 50% de los ingresos variables y se envia previamente al departamento de nomina de la patronal la libranza para que sea aprobada previamente, es decir, para que certifiquen la capacidad de descuento</t>
  </si>
  <si>
    <t>Analista de crédito</t>
  </si>
  <si>
    <t>En caso de que se presente, antes de que llegue a los 60 días de mora, se le ofrece la refinanciación de sus obligaciones y en casos extremos el retiro voluntario para crude de aportes y ahrro permanentes y reefinanciacion del saldo por libranza</t>
  </si>
  <si>
    <t>Jefe de Cartera</t>
  </si>
  <si>
    <t>Temas climaticos afectan la cosecha con la cual se paga el credito</t>
  </si>
  <si>
    <t>Cambio climatico</t>
  </si>
  <si>
    <t>POLIA CLIMATICA</t>
  </si>
  <si>
    <t>????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</si>
</sst>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_-;\-&quot;$&quot;* #,##0_-;_-&quot;$&quot;* &quot;-&quot;_-;_-@_-"/>
  </numFmts>
  <fonts count="16" x14ac:knownFonts="1">
    <font>
      <sz val="10"/>
      <color theme="1"/>
      <name val="Trebuchet MS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b/>
      <sz val="11"/>
      <color theme="0"/>
      <name val="Calibri"/>
      <family val="2"/>
      <scheme val="minor"/>
    </font>
    <font>
      <b/>
      <sz val="8"/>
      <color theme="1"/>
      <name val="Arial Narrow"/>
      <family val="2"/>
    </font>
    <font>
      <b/>
      <sz val="12"/>
      <color theme="1"/>
      <name val="Arial Narrow"/>
      <family val="2"/>
    </font>
    <font>
      <b/>
      <sz val="11"/>
      <color theme="0"/>
      <name val="Arial Narrow"/>
      <family val="2"/>
    </font>
    <font>
      <sz val="6"/>
      <color theme="1"/>
      <name val="Arial Narrow"/>
      <family val="2"/>
    </font>
    <font>
      <sz val="10"/>
      <color theme="1"/>
      <name val="Arial Narrow"/>
      <family val="2"/>
    </font>
    <font>
      <b/>
      <sz val="11"/>
      <color theme="1"/>
      <name val="Arial Narrow"/>
      <family val="2"/>
    </font>
    <font>
      <b/>
      <sz val="10"/>
      <color theme="0"/>
      <name val="Arial Narrow"/>
      <family val="2"/>
    </font>
    <font>
      <sz val="11"/>
      <color theme="1"/>
      <name val="Arial Narrow"/>
      <family val="2"/>
    </font>
    <font>
      <b/>
      <sz val="8"/>
      <color theme="0"/>
      <name val="Arial Narrow"/>
      <family val="2"/>
    </font>
    <font>
      <b/>
      <sz val="5"/>
      <color theme="1"/>
      <name val="Arial Narrow"/>
      <family val="2"/>
    </font>
    <font>
      <b/>
      <sz val="4"/>
      <color theme="1"/>
      <name val="Arial Narrow"/>
      <family val="2"/>
    </font>
  </fonts>
  <fills count="1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0" fontId="1" fillId="0" borderId="0"/>
    <xf numFmtId="0" fontId="1" fillId="0" borderId="0"/>
  </cellStyleXfs>
  <cellXfs count="54">
    <xf numFmtId="0" fontId="0" fillId="0" borderId="0" xfId="0"/>
    <xf numFmtId="0" fontId="0" fillId="0" borderId="0" xfId="0" applyAlignment="1">
      <alignment horizontal="center"/>
    </xf>
    <xf numFmtId="0" fontId="3" fillId="0" borderId="0" xfId="1" applyFont="1" applyAlignment="1" applyProtection="1">
      <alignment horizontal="center" vertical="center" wrapText="1"/>
      <protection locked="0"/>
    </xf>
    <xf numFmtId="0" fontId="3" fillId="0" borderId="1" xfId="1" applyFont="1" applyBorder="1" applyAlignment="1" applyProtection="1">
      <alignment horizontal="center" vertical="center" wrapText="1"/>
    </xf>
    <xf numFmtId="0" fontId="5" fillId="0" borderId="0" xfId="1" applyFont="1" applyAlignment="1" applyProtection="1">
      <alignment horizontal="center" vertical="center" wrapText="1"/>
    </xf>
    <xf numFmtId="164" fontId="5" fillId="0" borderId="0" xfId="2" applyFont="1" applyAlignment="1" applyProtection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2" fillId="15" borderId="1" xfId="1" applyFill="1" applyBorder="1" applyAlignment="1">
      <alignment horizontal="center" vertical="center" wrapText="1"/>
    </xf>
    <xf numFmtId="0" fontId="2" fillId="16" borderId="1" xfId="1" applyFill="1" applyBorder="1" applyAlignment="1">
      <alignment horizontal="center" vertical="center" wrapText="1"/>
    </xf>
    <xf numFmtId="0" fontId="2" fillId="9" borderId="1" xfId="1" applyFill="1" applyBorder="1" applyAlignment="1">
      <alignment horizontal="center" vertical="center" wrapText="1"/>
    </xf>
    <xf numFmtId="0" fontId="2" fillId="7" borderId="1" xfId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7" borderId="0" xfId="0" applyFill="1" applyBorder="1"/>
    <xf numFmtId="0" fontId="1" fillId="0" borderId="0" xfId="1" applyFont="1" applyAlignment="1">
      <alignment horizontal="center" vertical="center" wrapText="1"/>
    </xf>
    <xf numFmtId="0" fontId="8" fillId="0" borderId="2" xfId="1" applyFont="1" applyFill="1" applyBorder="1" applyAlignment="1" applyProtection="1">
      <alignment horizontal="center" vertical="center" wrapText="1"/>
    </xf>
    <xf numFmtId="0" fontId="8" fillId="0" borderId="0" xfId="1" applyFont="1" applyFill="1" applyBorder="1" applyAlignment="1" applyProtection="1">
      <alignment horizontal="center" vertical="center" wrapText="1"/>
    </xf>
    <xf numFmtId="0" fontId="2" fillId="0" borderId="0" xfId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  <protection locked="0"/>
    </xf>
    <xf numFmtId="14" fontId="3" fillId="0" borderId="1" xfId="1" applyNumberFormat="1" applyFont="1" applyBorder="1" applyAlignment="1" applyProtection="1">
      <alignment horizontal="center" vertical="center" wrapText="1"/>
      <protection locked="0"/>
    </xf>
    <xf numFmtId="0" fontId="5" fillId="11" borderId="1" xfId="1" applyFont="1" applyFill="1" applyBorder="1" applyAlignment="1" applyProtection="1">
      <alignment horizontal="center" vertical="center" wrapText="1"/>
    </xf>
    <xf numFmtId="0" fontId="5" fillId="10" borderId="1" xfId="1" applyFont="1" applyFill="1" applyBorder="1" applyAlignment="1" applyProtection="1">
      <alignment horizontal="center" vertical="center" wrapText="1"/>
    </xf>
    <xf numFmtId="0" fontId="1" fillId="9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 applyProtection="1">
      <alignment horizontal="center" vertical="center" wrapText="1"/>
      <protection locked="0"/>
    </xf>
    <xf numFmtId="0" fontId="10" fillId="0" borderId="0" xfId="1" applyFont="1" applyAlignment="1" applyProtection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2" fillId="0" borderId="0" xfId="1" applyFont="1" applyAlignment="1" applyProtection="1">
      <alignment horizontal="center" vertical="center" wrapText="1"/>
      <protection locked="0"/>
    </xf>
    <xf numFmtId="0" fontId="11" fillId="4" borderId="4" xfId="0" applyFont="1" applyFill="1" applyBorder="1" applyAlignment="1">
      <alignment horizontal="center" vertical="center" wrapText="1"/>
    </xf>
    <xf numFmtId="0" fontId="9" fillId="0" borderId="0" xfId="1" applyFont="1" applyAlignment="1" applyProtection="1">
      <alignment horizontal="center" vertical="center" wrapText="1"/>
      <protection locked="0"/>
    </xf>
    <xf numFmtId="14" fontId="12" fillId="0" borderId="0" xfId="1" applyNumberFormat="1" applyFont="1" applyAlignment="1" applyProtection="1">
      <alignment horizontal="center" vertical="center" wrapText="1"/>
      <protection locked="0"/>
    </xf>
    <xf numFmtId="0" fontId="8" fillId="0" borderId="1" xfId="1" applyFont="1" applyBorder="1" applyAlignment="1" applyProtection="1">
      <alignment horizontal="center" vertical="center" wrapText="1"/>
      <protection locked="0"/>
    </xf>
    <xf numFmtId="0" fontId="13" fillId="2" borderId="3" xfId="1" applyFont="1" applyFill="1" applyBorder="1" applyAlignment="1" applyProtection="1">
      <alignment horizontal="center" vertical="center" wrapText="1"/>
    </xf>
    <xf numFmtId="0" fontId="14" fillId="11" borderId="1" xfId="1" applyFont="1" applyFill="1" applyBorder="1" applyAlignment="1" applyProtection="1">
      <alignment horizontal="center" vertical="center" wrapText="1"/>
    </xf>
    <xf numFmtId="0" fontId="15" fillId="10" borderId="1" xfId="1" applyFont="1" applyFill="1" applyBorder="1" applyAlignment="1" applyProtection="1">
      <alignment horizontal="center" vertical="center" wrapText="1"/>
    </xf>
    <xf numFmtId="0" fontId="15" fillId="5" borderId="1" xfId="1" applyFont="1" applyFill="1" applyBorder="1" applyAlignment="1" applyProtection="1">
      <alignment horizontal="center" vertical="center" wrapText="1"/>
    </xf>
    <xf numFmtId="0" fontId="15" fillId="9" borderId="1" xfId="1" applyFont="1" applyFill="1" applyBorder="1" applyAlignment="1" applyProtection="1">
      <alignment horizontal="center" vertical="center" wrapText="1"/>
    </xf>
    <xf numFmtId="0" fontId="15" fillId="8" borderId="1" xfId="1" applyFont="1" applyFill="1" applyBorder="1" applyAlignment="1" applyProtection="1">
      <alignment horizontal="center" vertical="center" wrapText="1"/>
    </xf>
    <xf numFmtId="14" fontId="15" fillId="8" borderId="1" xfId="1" applyNumberFormat="1" applyFont="1" applyFill="1" applyBorder="1" applyAlignment="1" applyProtection="1">
      <alignment horizontal="center" vertical="center" wrapText="1"/>
    </xf>
    <xf numFmtId="0" fontId="10" fillId="12" borderId="5" xfId="1" applyFont="1" applyFill="1" applyBorder="1" applyAlignment="1" applyProtection="1">
      <alignment horizontal="center" vertical="center" wrapText="1"/>
    </xf>
    <xf numFmtId="0" fontId="10" fillId="12" borderId="6" xfId="1" applyFont="1" applyFill="1" applyBorder="1" applyAlignment="1" applyProtection="1">
      <alignment horizontal="center" vertical="center" wrapText="1"/>
    </xf>
    <xf numFmtId="0" fontId="10" fillId="12" borderId="8" xfId="1" applyFont="1" applyFill="1" applyBorder="1" applyAlignment="1" applyProtection="1">
      <alignment horizontal="center" vertical="center" wrapText="1"/>
    </xf>
    <xf numFmtId="0" fontId="7" fillId="2" borderId="5" xfId="1" applyFont="1" applyFill="1" applyBorder="1" applyAlignment="1" applyProtection="1">
      <alignment horizontal="center" vertical="center" wrapText="1"/>
    </xf>
    <xf numFmtId="0" fontId="7" fillId="2" borderId="7" xfId="1" applyFont="1" applyFill="1" applyBorder="1" applyAlignment="1" applyProtection="1">
      <alignment horizontal="center" vertical="center" wrapText="1"/>
    </xf>
    <xf numFmtId="0" fontId="7" fillId="2" borderId="6" xfId="1" applyFont="1" applyFill="1" applyBorder="1" applyAlignment="1" applyProtection="1">
      <alignment horizontal="center" vertical="center" wrapText="1"/>
    </xf>
    <xf numFmtId="0" fontId="7" fillId="6" borderId="5" xfId="1" applyFont="1" applyFill="1" applyBorder="1" applyAlignment="1" applyProtection="1">
      <alignment horizontal="center" vertical="center" wrapText="1"/>
    </xf>
    <xf numFmtId="0" fontId="7" fillId="6" borderId="6" xfId="1" applyFont="1" applyFill="1" applyBorder="1" applyAlignment="1" applyProtection="1">
      <alignment horizontal="center" vertical="center" wrapText="1"/>
    </xf>
    <xf numFmtId="0" fontId="7" fillId="6" borderId="7" xfId="1" applyFont="1" applyFill="1" applyBorder="1" applyAlignment="1" applyProtection="1">
      <alignment horizontal="center" vertical="center" wrapText="1"/>
    </xf>
    <xf numFmtId="0" fontId="7" fillId="14" borderId="5" xfId="1" applyFont="1" applyFill="1" applyBorder="1" applyAlignment="1" applyProtection="1">
      <alignment horizontal="center" vertical="center" wrapText="1"/>
    </xf>
    <xf numFmtId="0" fontId="7" fillId="14" borderId="6" xfId="1" applyFont="1" applyFill="1" applyBorder="1" applyAlignment="1" applyProtection="1">
      <alignment horizontal="center" vertical="center" wrapText="1"/>
    </xf>
    <xf numFmtId="0" fontId="7" fillId="14" borderId="7" xfId="1" applyFont="1" applyFill="1" applyBorder="1" applyAlignment="1" applyProtection="1">
      <alignment horizontal="center" vertical="center" wrapText="1"/>
    </xf>
    <xf numFmtId="0" fontId="10" fillId="13" borderId="5" xfId="1" applyFont="1" applyFill="1" applyBorder="1" applyAlignment="1" applyProtection="1">
      <alignment horizontal="center" vertical="center" wrapText="1"/>
    </xf>
    <xf numFmtId="0" fontId="10" fillId="13" borderId="6" xfId="1" applyFont="1" applyFill="1" applyBorder="1" applyAlignment="1" applyProtection="1">
      <alignment horizontal="center" vertical="center" wrapText="1"/>
    </xf>
    <xf numFmtId="0" fontId="10" fillId="13" borderId="7" xfId="1" applyFont="1" applyFill="1" applyBorder="1" applyAlignment="1" applyProtection="1">
      <alignment horizontal="center" vertical="center" wrapText="1"/>
    </xf>
  </cellXfs>
  <cellStyles count="5">
    <cellStyle name="Moneda [0] 2 2" xfId="2" xr:uid="{00000000-0005-0000-0000-000000000000}"/>
    <cellStyle name="Normal" xfId="0" builtinId="0"/>
    <cellStyle name="Normal 2" xfId="3" xr:uid="{00000000-0005-0000-0000-000002000000}"/>
    <cellStyle name="Normal 2 3" xfId="1" xr:uid="{00000000-0005-0000-0000-000003000000}"/>
    <cellStyle name="Normal 3" xfId="4" xr:uid="{00000000-0005-0000-0000-000004000000}"/>
  </cellStyles>
  <dxfs count="344"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7C8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2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os\DIFEBETA\A&#241;o%202010\Asesorias\Solidarios\Encuesta%20SOLIDARIOS%20CONSOLIDADO%202009113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s%20and%20Settings\foncmandrade\Escritorio\Asociados_2009\Asociados_2007\AsociadosFECV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os\DIFEBETA\A&#241;o%202009\Asesor&#237;as\Fedian\FEDIAN%20-%20Reglamento%20de%20Cr&#233;dit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tranetco\datacredito\apps\pe\estandar\PlantillasAlistamiento\Producto\MacrosEXCEL\XL97sol\XL97sol\CAP0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"/>
      <sheetName val="Resultado"/>
      <sheetName val="Encuesta"/>
      <sheetName val="Info"/>
      <sheetName val="Hoja1"/>
      <sheetName val="Consolidado"/>
      <sheetName val="TABLA"/>
      <sheetName val="Listas"/>
      <sheetName val="Hoja1 (2)"/>
      <sheetName val="BD Respuest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U2" t="str">
            <v>1002 - Cali - Pampalinda</v>
          </cell>
        </row>
        <row r="3">
          <cell r="U3" t="str">
            <v>1004 - Punto Floralia</v>
          </cell>
        </row>
        <row r="4">
          <cell r="U4" t="str">
            <v>1003 - Buenaventura</v>
          </cell>
        </row>
        <row r="5">
          <cell r="U5" t="str">
            <v>2001 - Pasto</v>
          </cell>
        </row>
        <row r="6">
          <cell r="U6" t="str">
            <v>2002 - Tumaco</v>
          </cell>
        </row>
        <row r="7">
          <cell r="U7" t="str">
            <v>2003 - Samaniego</v>
          </cell>
        </row>
        <row r="8">
          <cell r="U8" t="str">
            <v>2004 - Ipiales</v>
          </cell>
        </row>
        <row r="9">
          <cell r="U9" t="str">
            <v>3001 - Popayán</v>
          </cell>
        </row>
        <row r="10">
          <cell r="U10" t="str">
            <v>4001 - Pereira</v>
          </cell>
        </row>
      </sheetData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COS"/>
      <sheetName val="ASOCIADOS"/>
    </sheetNames>
    <sheetDataSet>
      <sheetData sheetId="0" refreshError="1">
        <row r="2">
          <cell r="A2" t="str">
            <v>BANCO REPUBLICA</v>
          </cell>
        </row>
        <row r="3">
          <cell r="A3" t="str">
            <v>BANCO DE BOGOTA</v>
          </cell>
        </row>
        <row r="4">
          <cell r="A4" t="str">
            <v>BANCO POPULAR</v>
          </cell>
        </row>
        <row r="5">
          <cell r="A5" t="str">
            <v>BANCO SANTANDER</v>
          </cell>
        </row>
        <row r="6">
          <cell r="A6" t="str">
            <v>BANCOLOMBIA</v>
          </cell>
        </row>
        <row r="7">
          <cell r="A7" t="str">
            <v>ABN AMRO BANK</v>
          </cell>
        </row>
        <row r="8">
          <cell r="A8" t="str">
            <v>CITIBANK</v>
          </cell>
        </row>
        <row r="9">
          <cell r="A9" t="str">
            <v>BANISTMO</v>
          </cell>
        </row>
        <row r="10">
          <cell r="A10" t="str">
            <v>BANCO GNB SUDAMERIS</v>
          </cell>
        </row>
        <row r="11">
          <cell r="A11" t="str">
            <v>BBVA COLOMBIA</v>
          </cell>
        </row>
        <row r="12">
          <cell r="A12" t="str">
            <v>BANCO DE CREDITO</v>
          </cell>
        </row>
        <row r="13">
          <cell r="A13" t="str">
            <v>BANCO COLPATRIA</v>
          </cell>
        </row>
        <row r="14">
          <cell r="A14" t="str">
            <v>BANCO UNION COLOMBIANO</v>
          </cell>
        </row>
        <row r="15">
          <cell r="A15" t="str">
            <v>BANCO DE OCCIDENTE</v>
          </cell>
        </row>
        <row r="16">
          <cell r="A16" t="str">
            <v>BANCO STANDARD CHARTERED</v>
          </cell>
        </row>
        <row r="17">
          <cell r="A17" t="str">
            <v>BANCOLDEX</v>
          </cell>
        </row>
        <row r="18">
          <cell r="A18" t="str">
            <v>BANCO BCSC SA</v>
          </cell>
        </row>
        <row r="19">
          <cell r="A19" t="str">
            <v>MEGABANCO</v>
          </cell>
        </row>
        <row r="20">
          <cell r="A20" t="str">
            <v>BANKBOSTON S.A.</v>
          </cell>
        </row>
        <row r="21">
          <cell r="A21" t="str">
            <v>BANCO AGRARIO</v>
          </cell>
        </row>
        <row r="22">
          <cell r="A22" t="str">
            <v>GRANBANCO S.A.</v>
          </cell>
        </row>
        <row r="23">
          <cell r="A23" t="str">
            <v>BANCO DAVIVIENDA S.A.</v>
          </cell>
        </row>
        <row r="24">
          <cell r="A24" t="str">
            <v>BANCO AV VILLAS</v>
          </cell>
        </row>
        <row r="25">
          <cell r="A25" t="str">
            <v>BANCO GRANAHORRAR</v>
          </cell>
        </row>
      </sheetData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29"/>
      <sheetName val="saldos diarios 1105.10.15"/>
      <sheetName val="Saldos diarios 2105"/>
      <sheetName val="py contractual, perm, aport"/>
      <sheetName val="COOADAMS"/>
      <sheetName val="Criterios"/>
      <sheetName val="Instancias"/>
      <sheetName val="Garantías"/>
      <sheetName val="Nuevas Condiciones"/>
      <sheetName val="Nuevas Instancias"/>
      <sheetName val="Nuevas Garantias"/>
      <sheetName val="FEDIAN"/>
      <sheetName val="Piloto"/>
      <sheetName val="FEDIAN - Reglamento de Crédito"/>
      <sheetName val="Hoja2"/>
      <sheetName val="Usuarios201812"/>
      <sheetName val="ORIGINAL"/>
      <sheetName val="programacion"/>
    </sheetNames>
    <definedNames>
      <definedName name="Number_of_Payments" sheetId="4"/>
      <definedName name="Values_Entered" sheetId="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/>
      <sheetData sheetId="16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Inicio"/>
      <sheetName val="DatosResumen"/>
      <sheetName val="Wyoming"/>
      <sheetName val="Washington"/>
      <sheetName val="Utah"/>
      <sheetName val="Oregon"/>
      <sheetName val="Nevada"/>
      <sheetName val="Montana"/>
      <sheetName val="Idaho"/>
      <sheetName val="Colorado"/>
      <sheetName val="California"/>
      <sheetName val="Arizona"/>
      <sheetName val="Plantilla"/>
    </sheetNames>
    <sheetDataSet>
      <sheetData sheetId="0"/>
      <sheetData sheetId="1"/>
      <sheetData sheetId="2">
        <row r="9">
          <cell r="B9" t="str">
            <v>1997</v>
          </cell>
          <cell r="D9" t="str">
            <v>Beneficios netos</v>
          </cell>
        </row>
        <row r="10">
          <cell r="B10" t="str">
            <v>Arizona</v>
          </cell>
          <cell r="D10">
            <v>428.21000000000004</v>
          </cell>
        </row>
        <row r="11">
          <cell r="B11" t="str">
            <v>California</v>
          </cell>
          <cell r="D11">
            <v>45.650000000000091</v>
          </cell>
        </row>
        <row r="12">
          <cell r="B12" t="str">
            <v>Colorado</v>
          </cell>
          <cell r="D12">
            <v>712.41000000000008</v>
          </cell>
        </row>
        <row r="13">
          <cell r="B13" t="str">
            <v>Idaho</v>
          </cell>
          <cell r="D13">
            <v>816.62000000000012</v>
          </cell>
        </row>
        <row r="14">
          <cell r="B14" t="str">
            <v>Montana</v>
          </cell>
          <cell r="D14">
            <v>802.24</v>
          </cell>
        </row>
        <row r="15">
          <cell r="B15" t="str">
            <v>Nevada</v>
          </cell>
          <cell r="D15">
            <v>-563.69999999999993</v>
          </cell>
        </row>
        <row r="16">
          <cell r="B16" t="str">
            <v>Oregon</v>
          </cell>
          <cell r="D16">
            <v>-389.73</v>
          </cell>
        </row>
        <row r="17">
          <cell r="B17" t="str">
            <v>Utah</v>
          </cell>
          <cell r="D17">
            <v>343.9699999999998</v>
          </cell>
        </row>
        <row r="18">
          <cell r="B18" t="str">
            <v>Washington</v>
          </cell>
          <cell r="D18">
            <v>537.66999999999996</v>
          </cell>
        </row>
        <row r="19">
          <cell r="B19" t="str">
            <v>Wyoming</v>
          </cell>
          <cell r="D19">
            <v>-280.37999999999988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-0.499984740745262"/>
  </sheetPr>
  <dimension ref="A1:AE36"/>
  <sheetViews>
    <sheetView showGridLines="0" tabSelected="1" zoomScale="200" zoomScaleNormal="200" workbookViewId="0">
      <pane xSplit="2" ySplit="2" topLeftCell="C3" activePane="bottomRight" state="frozen"/>
      <selection pane="topRight" activeCell="B1" sqref="B1"/>
      <selection pane="bottomLeft" activeCell="A3" sqref="A3"/>
      <selection pane="bottomRight" activeCell="C3" sqref="C3"/>
    </sheetView>
  </sheetViews>
  <sheetFormatPr baseColWidth="10" defaultColWidth="11.85546875" defaultRowHeight="16.5" x14ac:dyDescent="0.3"/>
  <cols>
    <col min="1" max="1" width="6.28515625" style="27" customWidth="1"/>
    <col min="2" max="2" width="13.28515625" style="27" customWidth="1"/>
    <col min="3" max="3" width="28.140625" style="29" customWidth="1"/>
    <col min="4" max="4" width="25.28515625" style="27" customWidth="1"/>
    <col min="5" max="6" width="8.140625" style="27" customWidth="1"/>
    <col min="7" max="7" width="11" style="27" customWidth="1"/>
    <col min="8" max="8" width="32.7109375" style="27" customWidth="1"/>
    <col min="9" max="9" width="8.7109375" style="27" customWidth="1"/>
    <col min="10" max="12" width="6.28515625" style="27" customWidth="1"/>
    <col min="13" max="15" width="9.140625" style="27" customWidth="1"/>
    <col min="16" max="16" width="19.42578125" style="27" customWidth="1"/>
    <col min="17" max="17" width="9.28515625" style="27" customWidth="1"/>
    <col min="18" max="18" width="7.7109375" style="27" customWidth="1"/>
    <col min="19" max="19" width="9.7109375" style="27" customWidth="1"/>
    <col min="20" max="20" width="10.140625" style="30" customWidth="1"/>
    <col min="21" max="21" width="10.85546875" style="27" customWidth="1"/>
    <col min="22" max="16384" width="11.85546875" style="27"/>
  </cols>
  <sheetData>
    <row r="1" spans="1:31" s="25" customFormat="1" ht="17.25" thickBot="1" x14ac:dyDescent="0.35">
      <c r="C1" s="42" t="s">
        <v>30</v>
      </c>
      <c r="D1" s="43"/>
      <c r="E1" s="42" t="s">
        <v>29</v>
      </c>
      <c r="F1" s="44"/>
      <c r="G1" s="43"/>
      <c r="H1" s="45" t="s">
        <v>28</v>
      </c>
      <c r="I1" s="46"/>
      <c r="J1" s="46"/>
      <c r="K1" s="46"/>
      <c r="L1" s="47"/>
      <c r="M1" s="48" t="s">
        <v>27</v>
      </c>
      <c r="N1" s="49"/>
      <c r="O1" s="50"/>
      <c r="P1" s="51" t="s">
        <v>26</v>
      </c>
      <c r="Q1" s="52"/>
      <c r="R1" s="53"/>
      <c r="S1" s="39" t="s">
        <v>25</v>
      </c>
      <c r="T1" s="40"/>
      <c r="U1" s="41"/>
    </row>
    <row r="2" spans="1:31" s="4" customFormat="1" ht="82.5" x14ac:dyDescent="0.3">
      <c r="A2" s="32" t="s">
        <v>163</v>
      </c>
      <c r="B2" s="32" t="s">
        <v>162</v>
      </c>
      <c r="C2" s="21" t="s">
        <v>24</v>
      </c>
      <c r="D2" s="21" t="s">
        <v>23</v>
      </c>
      <c r="E2" s="33" t="s">
        <v>72</v>
      </c>
      <c r="F2" s="33" t="s">
        <v>22</v>
      </c>
      <c r="G2" s="21" t="s">
        <v>21</v>
      </c>
      <c r="H2" s="22" t="s">
        <v>20</v>
      </c>
      <c r="I2" s="34" t="s">
        <v>19</v>
      </c>
      <c r="J2" s="34" t="s">
        <v>51</v>
      </c>
      <c r="K2" s="34" t="s">
        <v>18</v>
      </c>
      <c r="L2" s="34" t="s">
        <v>53</v>
      </c>
      <c r="M2" s="35" t="s">
        <v>16</v>
      </c>
      <c r="N2" s="35" t="s">
        <v>15</v>
      </c>
      <c r="O2" s="35" t="s">
        <v>14</v>
      </c>
      <c r="P2" s="36" t="s">
        <v>13</v>
      </c>
      <c r="Q2" s="36" t="s">
        <v>12</v>
      </c>
      <c r="R2" s="36" t="s">
        <v>11</v>
      </c>
      <c r="S2" s="37" t="s">
        <v>10</v>
      </c>
      <c r="T2" s="38" t="s">
        <v>9</v>
      </c>
      <c r="U2" s="37" t="s">
        <v>60</v>
      </c>
      <c r="X2" s="5"/>
    </row>
    <row r="3" spans="1:31" ht="33" x14ac:dyDescent="0.3">
      <c r="A3" s="26" t="s">
        <v>166</v>
      </c>
      <c r="B3" s="26" t="s">
        <v>119</v>
      </c>
      <c r="C3" s="31" t="s">
        <v>168</v>
      </c>
      <c r="D3" s="31" t="s">
        <v>120</v>
      </c>
      <c r="E3" s="19">
        <v>5</v>
      </c>
      <c r="F3" s="19">
        <v>5</v>
      </c>
      <c r="G3" s="3" t="str">
        <f>VLOOKUP(E3*F3,'riesgo inherente-Anexo '!$C$4:$D$28,2,TRUE)</f>
        <v>Crítico</v>
      </c>
      <c r="H3" s="31" t="s">
        <v>77</v>
      </c>
      <c r="I3" s="24" t="s">
        <v>117</v>
      </c>
      <c r="J3" s="24" t="s">
        <v>2</v>
      </c>
      <c r="K3" s="24" t="s">
        <v>0</v>
      </c>
      <c r="L3" s="24" t="s">
        <v>3</v>
      </c>
      <c r="M3" s="24">
        <v>5</v>
      </c>
      <c r="N3" s="24">
        <v>5</v>
      </c>
      <c r="O3" s="24" t="str">
        <f>VLOOKUP((E3*F3)-(M3*N3),'riesgo inherente-Anexo '!C2:D28,2,TRUE)</f>
        <v>Bajo</v>
      </c>
      <c r="P3" s="24" t="s">
        <v>52</v>
      </c>
      <c r="Q3" s="24" t="s">
        <v>88</v>
      </c>
      <c r="R3" s="24" t="s">
        <v>54</v>
      </c>
      <c r="S3" s="24" t="s">
        <v>88</v>
      </c>
      <c r="T3" s="20">
        <v>44896</v>
      </c>
      <c r="U3" s="24" t="s">
        <v>58</v>
      </c>
      <c r="V3" s="2"/>
      <c r="W3" s="2"/>
      <c r="X3" s="2"/>
      <c r="Y3" s="2"/>
      <c r="Z3" s="2"/>
      <c r="AA3" s="2"/>
      <c r="AB3" s="2"/>
      <c r="AC3" s="2"/>
      <c r="AD3" s="2"/>
      <c r="AE3" s="2"/>
    </row>
    <row r="4" spans="1:31" ht="33" x14ac:dyDescent="0.3">
      <c r="A4" s="26" t="s">
        <v>166</v>
      </c>
      <c r="B4" s="26" t="s">
        <v>121</v>
      </c>
      <c r="C4" s="31" t="s">
        <v>122</v>
      </c>
      <c r="D4" s="31" t="s">
        <v>123</v>
      </c>
      <c r="E4" s="18">
        <v>3</v>
      </c>
      <c r="F4" s="19">
        <v>3</v>
      </c>
      <c r="G4" s="3" t="str">
        <f>VLOOKUP(E4*F4,'riesgo inherente-Anexo '!$C$4:$D$28,2,TRUE)</f>
        <v>Moderado</v>
      </c>
      <c r="H4" s="31" t="s">
        <v>79</v>
      </c>
      <c r="I4" s="24" t="s">
        <v>117</v>
      </c>
      <c r="J4" s="24" t="s">
        <v>7</v>
      </c>
      <c r="K4" s="24" t="s">
        <v>0</v>
      </c>
      <c r="L4" s="24" t="s">
        <v>54</v>
      </c>
      <c r="M4" s="24">
        <v>1</v>
      </c>
      <c r="N4" s="24">
        <v>1</v>
      </c>
      <c r="O4" s="24" t="str">
        <f>VLOOKUP((E4*F4)-(M4*N4),'riesgo inherente-Anexo '!C2:D28,2,TRUE)</f>
        <v>Moderado</v>
      </c>
      <c r="P4" s="24" t="s">
        <v>62</v>
      </c>
      <c r="Q4" s="24" t="s">
        <v>88</v>
      </c>
      <c r="R4" s="24" t="s">
        <v>1</v>
      </c>
      <c r="S4" s="24" t="s">
        <v>88</v>
      </c>
      <c r="T4" s="20">
        <v>44896</v>
      </c>
      <c r="U4" s="24" t="s">
        <v>58</v>
      </c>
      <c r="V4" s="2"/>
      <c r="W4" s="2"/>
      <c r="X4" s="2"/>
      <c r="Y4" s="2"/>
      <c r="Z4" s="2"/>
      <c r="AA4" s="2"/>
      <c r="AB4" s="2"/>
      <c r="AC4" s="2"/>
      <c r="AD4" s="2"/>
      <c r="AE4" s="2"/>
    </row>
    <row r="5" spans="1:31" ht="38.25" x14ac:dyDescent="0.3">
      <c r="A5" s="26" t="s">
        <v>166</v>
      </c>
      <c r="B5" s="26" t="s">
        <v>121</v>
      </c>
      <c r="C5" s="31" t="s">
        <v>124</v>
      </c>
      <c r="D5" s="31" t="s">
        <v>125</v>
      </c>
      <c r="E5" s="19">
        <v>3</v>
      </c>
      <c r="F5" s="19">
        <v>1</v>
      </c>
      <c r="G5" s="3" t="str">
        <f>VLOOKUP(E5*F5,'riesgo inherente-Anexo '!$C$4:$D$28,2,TRUE)</f>
        <v>Bajo</v>
      </c>
      <c r="H5" s="31" t="s">
        <v>80</v>
      </c>
      <c r="I5" s="24" t="s">
        <v>117</v>
      </c>
      <c r="J5" s="24" t="s">
        <v>49</v>
      </c>
      <c r="K5" s="24" t="s">
        <v>0</v>
      </c>
      <c r="L5" s="24" t="s">
        <v>1</v>
      </c>
      <c r="M5" s="24">
        <v>4</v>
      </c>
      <c r="N5" s="24">
        <v>4</v>
      </c>
      <c r="O5" s="24" t="str">
        <f>VLOOKUP((E5*F5)-(M5*N5),'riesgo inherente-Anexo '!C2:D28,2,TRUE)</f>
        <v>Bajo</v>
      </c>
      <c r="P5" s="24" t="s">
        <v>81</v>
      </c>
      <c r="Q5" s="24" t="s">
        <v>88</v>
      </c>
      <c r="R5" s="24" t="s">
        <v>54</v>
      </c>
      <c r="S5" s="24" t="s">
        <v>88</v>
      </c>
      <c r="T5" s="20">
        <v>44896</v>
      </c>
      <c r="U5" s="24" t="s">
        <v>58</v>
      </c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1:31" ht="33" x14ac:dyDescent="0.3">
      <c r="A6" s="26" t="s">
        <v>166</v>
      </c>
      <c r="B6" s="26" t="s">
        <v>121</v>
      </c>
      <c r="C6" s="31" t="s">
        <v>126</v>
      </c>
      <c r="D6" s="31" t="s">
        <v>127</v>
      </c>
      <c r="E6" s="19">
        <v>1</v>
      </c>
      <c r="F6" s="19">
        <v>5</v>
      </c>
      <c r="G6" s="3" t="str">
        <f>VLOOKUP(E6*F6,'riesgo inherente-Anexo '!$C$4:$D$28,2,TRUE)</f>
        <v>Bajo</v>
      </c>
      <c r="H6" s="31" t="s">
        <v>82</v>
      </c>
      <c r="I6" s="24" t="s">
        <v>71</v>
      </c>
      <c r="J6" s="24" t="s">
        <v>8</v>
      </c>
      <c r="K6" s="24" t="s">
        <v>0</v>
      </c>
      <c r="L6" s="24" t="s">
        <v>1</v>
      </c>
      <c r="M6" s="24">
        <v>4</v>
      </c>
      <c r="N6" s="24">
        <v>3</v>
      </c>
      <c r="O6" s="24" t="str">
        <f>VLOOKUP((E6*F6)-(M6*N6),'riesgo inherente-Anexo '!C2:D28,2,TRUE)</f>
        <v>Bajo</v>
      </c>
      <c r="P6" s="24" t="s">
        <v>78</v>
      </c>
      <c r="Q6" s="24" t="s">
        <v>71</v>
      </c>
      <c r="R6" s="24" t="s">
        <v>54</v>
      </c>
      <c r="S6" s="24" t="s">
        <v>88</v>
      </c>
      <c r="T6" s="20">
        <v>44896</v>
      </c>
      <c r="U6" s="24" t="s">
        <v>58</v>
      </c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1:31" ht="41.25" x14ac:dyDescent="0.3">
      <c r="A7" s="26" t="s">
        <v>166</v>
      </c>
      <c r="B7" s="26" t="s">
        <v>121</v>
      </c>
      <c r="C7" s="31" t="s">
        <v>128</v>
      </c>
      <c r="D7" s="31" t="s">
        <v>129</v>
      </c>
      <c r="E7" s="19">
        <v>1</v>
      </c>
      <c r="F7" s="19">
        <v>5</v>
      </c>
      <c r="G7" s="3" t="str">
        <f>VLOOKUP(E7*F7,'riesgo inherente-Anexo '!$C$4:$D$28,2,TRUE)</f>
        <v>Bajo</v>
      </c>
      <c r="H7" s="31" t="s">
        <v>83</v>
      </c>
      <c r="I7" s="24" t="s">
        <v>71</v>
      </c>
      <c r="J7" s="24" t="s">
        <v>49</v>
      </c>
      <c r="K7" s="24" t="s">
        <v>0</v>
      </c>
      <c r="L7" s="24" t="s">
        <v>1</v>
      </c>
      <c r="M7" s="24">
        <v>5</v>
      </c>
      <c r="N7" s="24">
        <v>5</v>
      </c>
      <c r="O7" s="24" t="str">
        <f>VLOOKUP((E7*F7)-(M7*N7),'riesgo inherente-Anexo '!C2:D28,2,TRUE)</f>
        <v>Bajo</v>
      </c>
      <c r="P7" s="24" t="s">
        <v>84</v>
      </c>
      <c r="Q7" s="24" t="s">
        <v>88</v>
      </c>
      <c r="R7" s="24" t="s">
        <v>1</v>
      </c>
      <c r="S7" s="24" t="s">
        <v>88</v>
      </c>
      <c r="T7" s="20">
        <v>44896</v>
      </c>
      <c r="U7" s="24" t="s">
        <v>58</v>
      </c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1:31" ht="25.5" x14ac:dyDescent="0.3">
      <c r="A8" s="26" t="s">
        <v>166</v>
      </c>
      <c r="B8" s="26" t="s">
        <v>121</v>
      </c>
      <c r="C8" s="31" t="s">
        <v>130</v>
      </c>
      <c r="D8" s="31" t="s">
        <v>131</v>
      </c>
      <c r="E8" s="19">
        <v>1</v>
      </c>
      <c r="F8" s="19">
        <v>1</v>
      </c>
      <c r="G8" s="3" t="str">
        <f>VLOOKUP(E8*F8,'riesgo inherente-Anexo '!$C$4:$D$28,2,TRUE)</f>
        <v>Bajo</v>
      </c>
      <c r="H8" s="31" t="s">
        <v>85</v>
      </c>
      <c r="I8" s="24" t="s">
        <v>117</v>
      </c>
      <c r="J8" s="24" t="s">
        <v>7</v>
      </c>
      <c r="K8" s="24" t="s">
        <v>0</v>
      </c>
      <c r="L8" s="24" t="s">
        <v>1</v>
      </c>
      <c r="M8" s="24">
        <v>4</v>
      </c>
      <c r="N8" s="24">
        <v>4</v>
      </c>
      <c r="O8" s="24" t="str">
        <f>VLOOKUP((E8*F8)-(M8*N8),'riesgo inherente-Anexo '!C2:D28,2,TRUE)</f>
        <v>Bajo</v>
      </c>
      <c r="P8" s="24" t="s">
        <v>86</v>
      </c>
      <c r="Q8" s="24" t="s">
        <v>88</v>
      </c>
      <c r="R8" s="24" t="s">
        <v>54</v>
      </c>
      <c r="S8" s="24" t="s">
        <v>88</v>
      </c>
      <c r="T8" s="20">
        <v>44896</v>
      </c>
      <c r="U8" s="24" t="s">
        <v>58</v>
      </c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1:31" ht="41.25" x14ac:dyDescent="0.3">
      <c r="A9" s="26" t="s">
        <v>166</v>
      </c>
      <c r="B9" s="26" t="s">
        <v>121</v>
      </c>
      <c r="C9" s="31" t="s">
        <v>132</v>
      </c>
      <c r="D9" s="31" t="s">
        <v>133</v>
      </c>
      <c r="E9" s="19">
        <v>1</v>
      </c>
      <c r="F9" s="19">
        <v>2</v>
      </c>
      <c r="G9" s="3" t="str">
        <f>VLOOKUP(E9*F9,'riesgo inherente-Anexo '!$C$4:$D$28,2,TRUE)</f>
        <v>Bajo</v>
      </c>
      <c r="H9" s="31" t="s">
        <v>87</v>
      </c>
      <c r="I9" s="24" t="s">
        <v>88</v>
      </c>
      <c r="J9" s="24" t="s">
        <v>2</v>
      </c>
      <c r="K9" s="24" t="s">
        <v>5</v>
      </c>
      <c r="L9" s="24" t="s">
        <v>1</v>
      </c>
      <c r="M9" s="24">
        <v>4</v>
      </c>
      <c r="N9" s="24">
        <v>4</v>
      </c>
      <c r="O9" s="24" t="str">
        <f>VLOOKUP((E9*F9)-(M9*N9),'riesgo inherente-Anexo '!C2:D28,2,TRUE)</f>
        <v>Bajo</v>
      </c>
      <c r="P9" s="24" t="s">
        <v>84</v>
      </c>
      <c r="Q9" s="24" t="s">
        <v>71</v>
      </c>
      <c r="R9" s="24" t="s">
        <v>1</v>
      </c>
      <c r="S9" s="24" t="s">
        <v>88</v>
      </c>
      <c r="T9" s="20">
        <v>44896</v>
      </c>
      <c r="U9" s="24" t="s">
        <v>58</v>
      </c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1:31" ht="38.25" x14ac:dyDescent="0.3">
      <c r="A10" s="26" t="s">
        <v>166</v>
      </c>
      <c r="B10" s="26" t="s">
        <v>121</v>
      </c>
      <c r="C10" s="31" t="s">
        <v>134</v>
      </c>
      <c r="D10" s="31" t="s">
        <v>135</v>
      </c>
      <c r="E10" s="19">
        <v>1</v>
      </c>
      <c r="F10" s="19">
        <v>3</v>
      </c>
      <c r="G10" s="3" t="str">
        <f>VLOOKUP(E10*F10,'riesgo inherente-Anexo '!$C$4:$D$28,2,TRUE)</f>
        <v>Bajo</v>
      </c>
      <c r="H10" s="31" t="s">
        <v>89</v>
      </c>
      <c r="I10" s="24" t="s">
        <v>90</v>
      </c>
      <c r="J10" s="24" t="s">
        <v>8</v>
      </c>
      <c r="K10" s="24" t="s">
        <v>0</v>
      </c>
      <c r="L10" s="24" t="s">
        <v>54</v>
      </c>
      <c r="M10" s="24">
        <v>1</v>
      </c>
      <c r="N10" s="24">
        <v>3</v>
      </c>
      <c r="O10" s="24" t="str">
        <f>VLOOKUP((E10*F10)-(M10*N10),'riesgo inherente-Anexo '!C2:D28,2,TRUE)</f>
        <v>Bajo</v>
      </c>
      <c r="P10" s="24" t="s">
        <v>91</v>
      </c>
      <c r="Q10" s="24" t="s">
        <v>71</v>
      </c>
      <c r="R10" s="24" t="s">
        <v>54</v>
      </c>
      <c r="S10" s="24" t="s">
        <v>88</v>
      </c>
      <c r="T10" s="20">
        <v>44896</v>
      </c>
      <c r="U10" s="24" t="s">
        <v>58</v>
      </c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1:31" ht="25.5" x14ac:dyDescent="0.3">
      <c r="A11" s="26" t="s">
        <v>166</v>
      </c>
      <c r="B11" s="26" t="s">
        <v>121</v>
      </c>
      <c r="C11" s="31" t="s">
        <v>136</v>
      </c>
      <c r="D11" s="31" t="s">
        <v>137</v>
      </c>
      <c r="E11" s="19">
        <v>1</v>
      </c>
      <c r="F11" s="19">
        <v>3</v>
      </c>
      <c r="G11" s="3" t="str">
        <f>VLOOKUP(E11*F11,'riesgo inherente-Anexo '!$C$4:$D$28,2,TRUE)</f>
        <v>Bajo</v>
      </c>
      <c r="H11" s="31" t="s">
        <v>92</v>
      </c>
      <c r="I11" s="24" t="s">
        <v>71</v>
      </c>
      <c r="J11" s="24" t="s">
        <v>2</v>
      </c>
      <c r="K11" s="24" t="s">
        <v>0</v>
      </c>
      <c r="L11" s="24" t="s">
        <v>1</v>
      </c>
      <c r="M11" s="24">
        <v>3</v>
      </c>
      <c r="N11" s="24">
        <v>3</v>
      </c>
      <c r="O11" s="24" t="str">
        <f>VLOOKUP((E11*F11)-(M11*N11),'riesgo inherente-Anexo '!C2:D28,2,TRUE)</f>
        <v>Bajo</v>
      </c>
      <c r="P11" s="24" t="s">
        <v>84</v>
      </c>
      <c r="Q11" s="24" t="s">
        <v>88</v>
      </c>
      <c r="R11" s="24" t="s">
        <v>54</v>
      </c>
      <c r="S11" s="24" t="s">
        <v>88</v>
      </c>
      <c r="T11" s="20">
        <v>44896</v>
      </c>
      <c r="U11" s="24" t="s">
        <v>58</v>
      </c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1:31" ht="76.5" x14ac:dyDescent="0.3">
      <c r="A12" s="26" t="s">
        <v>166</v>
      </c>
      <c r="B12" s="26" t="s">
        <v>121</v>
      </c>
      <c r="C12" s="31" t="s">
        <v>138</v>
      </c>
      <c r="D12" s="31" t="s">
        <v>139</v>
      </c>
      <c r="E12" s="19">
        <v>1</v>
      </c>
      <c r="F12" s="19">
        <v>2</v>
      </c>
      <c r="G12" s="3" t="str">
        <f>VLOOKUP(E12*F12,'riesgo inherente-Anexo '!$C$4:$D$28,2,TRUE)</f>
        <v>Bajo</v>
      </c>
      <c r="H12" s="31" t="s">
        <v>93</v>
      </c>
      <c r="I12" s="24" t="s">
        <v>71</v>
      </c>
      <c r="J12" s="24" t="s">
        <v>8</v>
      </c>
      <c r="K12" s="24" t="s">
        <v>0</v>
      </c>
      <c r="L12" s="24" t="s">
        <v>1</v>
      </c>
      <c r="M12" s="24">
        <v>4</v>
      </c>
      <c r="N12" s="24">
        <v>3</v>
      </c>
      <c r="O12" s="24" t="str">
        <f>VLOOKUP((E12*F12)-(M12*N12),'riesgo inherente-Anexo '!C2:D28,2,TRUE)</f>
        <v>Bajo</v>
      </c>
      <c r="P12" s="24" t="s">
        <v>94</v>
      </c>
      <c r="Q12" s="24" t="s">
        <v>71</v>
      </c>
      <c r="R12" s="24" t="s">
        <v>3</v>
      </c>
      <c r="S12" s="24" t="s">
        <v>88</v>
      </c>
      <c r="T12" s="20">
        <v>44896</v>
      </c>
      <c r="U12" s="24" t="s">
        <v>58</v>
      </c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1:31" ht="38.25" x14ac:dyDescent="0.3">
      <c r="A13" s="26" t="s">
        <v>166</v>
      </c>
      <c r="B13" s="26" t="s">
        <v>140</v>
      </c>
      <c r="C13" s="31" t="s">
        <v>141</v>
      </c>
      <c r="D13" s="31" t="s">
        <v>142</v>
      </c>
      <c r="E13" s="19">
        <v>2</v>
      </c>
      <c r="F13" s="19">
        <v>2</v>
      </c>
      <c r="G13" s="3" t="str">
        <f>VLOOKUP(E13*F13,'riesgo inherente-Anexo '!$C$4:$D$28,2,TRUE)</f>
        <v>Bajo</v>
      </c>
      <c r="H13" s="31" t="s">
        <v>89</v>
      </c>
      <c r="I13" s="24" t="s">
        <v>71</v>
      </c>
      <c r="J13" s="24" t="s">
        <v>8</v>
      </c>
      <c r="K13" s="24" t="s">
        <v>5</v>
      </c>
      <c r="L13" s="24" t="s">
        <v>1</v>
      </c>
      <c r="M13" s="24">
        <v>4</v>
      </c>
      <c r="N13" s="24">
        <v>3</v>
      </c>
      <c r="O13" s="24" t="str">
        <f>VLOOKUP((E13*F13)-(M13*N13),'riesgo inherente-Anexo '!C2:D28,2,TRUE)</f>
        <v>Bajo</v>
      </c>
      <c r="P13" s="24" t="s">
        <v>95</v>
      </c>
      <c r="Q13" s="24" t="s">
        <v>96</v>
      </c>
      <c r="R13" s="24" t="s">
        <v>3</v>
      </c>
      <c r="S13" s="24" t="s">
        <v>88</v>
      </c>
      <c r="T13" s="20">
        <v>44896</v>
      </c>
      <c r="U13" s="24" t="s">
        <v>58</v>
      </c>
      <c r="V13" s="2"/>
      <c r="W13" s="2"/>
      <c r="X13" s="2"/>
      <c r="Y13" s="2"/>
      <c r="Z13" s="2"/>
      <c r="AA13" s="2"/>
      <c r="AB13" s="2"/>
      <c r="AC13" s="2"/>
      <c r="AD13" s="2"/>
      <c r="AE13" s="2"/>
    </row>
    <row r="14" spans="1:31" ht="33" x14ac:dyDescent="0.3">
      <c r="A14" s="26" t="s">
        <v>166</v>
      </c>
      <c r="B14" s="26" t="s">
        <v>140</v>
      </c>
      <c r="C14" s="31" t="s">
        <v>143</v>
      </c>
      <c r="D14" s="31" t="s">
        <v>144</v>
      </c>
      <c r="E14" s="19">
        <v>1</v>
      </c>
      <c r="F14" s="19">
        <v>5</v>
      </c>
      <c r="G14" s="3" t="str">
        <f>VLOOKUP(E14*F14,'riesgo inherente-Anexo '!$C$4:$D$28,2,TRUE)</f>
        <v>Bajo</v>
      </c>
      <c r="H14" s="31" t="s">
        <v>97</v>
      </c>
      <c r="I14" s="24" t="s">
        <v>71</v>
      </c>
      <c r="J14" s="24" t="s">
        <v>7</v>
      </c>
      <c r="K14" s="24" t="s">
        <v>0</v>
      </c>
      <c r="L14" s="24" t="s">
        <v>1</v>
      </c>
      <c r="M14" s="24">
        <v>2</v>
      </c>
      <c r="N14" s="24">
        <v>2</v>
      </c>
      <c r="O14" s="24" t="str">
        <f>VLOOKUP((E14*F14)-(M14*N14),'riesgo inherente-Anexo '!C2:D28,2,TRUE)</f>
        <v>Bajo</v>
      </c>
      <c r="P14" s="24" t="s">
        <v>84</v>
      </c>
      <c r="Q14" s="24" t="s">
        <v>71</v>
      </c>
      <c r="R14" s="24" t="s">
        <v>3</v>
      </c>
      <c r="S14" s="24" t="s">
        <v>88</v>
      </c>
      <c r="T14" s="20">
        <v>44896</v>
      </c>
      <c r="U14" s="24" t="s">
        <v>58</v>
      </c>
      <c r="V14" s="2"/>
      <c r="W14" s="2"/>
      <c r="X14" s="2"/>
      <c r="Y14" s="2"/>
      <c r="Z14" s="2"/>
      <c r="AA14" s="2"/>
      <c r="AB14" s="2"/>
      <c r="AC14" s="2"/>
      <c r="AD14" s="2"/>
      <c r="AE14" s="2"/>
    </row>
    <row r="15" spans="1:31" ht="57.75" x14ac:dyDescent="0.3">
      <c r="A15" s="26" t="s">
        <v>166</v>
      </c>
      <c r="B15" s="28" t="s">
        <v>121</v>
      </c>
      <c r="C15" s="31" t="s">
        <v>145</v>
      </c>
      <c r="D15" s="31" t="s">
        <v>146</v>
      </c>
      <c r="E15" s="19">
        <v>1</v>
      </c>
      <c r="F15" s="19">
        <v>3</v>
      </c>
      <c r="G15" s="3" t="str">
        <f>VLOOKUP(E15*F15,'riesgo inherente-Anexo '!$C$4:$D$28,2,TRUE)</f>
        <v>Bajo</v>
      </c>
      <c r="H15" s="31" t="s">
        <v>118</v>
      </c>
      <c r="I15" s="24" t="s">
        <v>98</v>
      </c>
      <c r="J15" s="24" t="s">
        <v>2</v>
      </c>
      <c r="K15" s="24" t="s">
        <v>0</v>
      </c>
      <c r="L15" s="24" t="s">
        <v>1</v>
      </c>
      <c r="M15" s="24">
        <v>5</v>
      </c>
      <c r="N15" s="24">
        <v>5</v>
      </c>
      <c r="O15" s="24" t="str">
        <f>VLOOKUP((E15*F15)-(M15*N15),'riesgo inherente-Anexo '!C2:D28,2,TRUE)</f>
        <v>Bajo</v>
      </c>
      <c r="P15" s="24" t="s">
        <v>84</v>
      </c>
      <c r="Q15" s="24" t="s">
        <v>88</v>
      </c>
      <c r="R15" s="24" t="s">
        <v>3</v>
      </c>
      <c r="S15" s="24" t="s">
        <v>88</v>
      </c>
      <c r="T15" s="20">
        <v>44896</v>
      </c>
      <c r="U15" s="24" t="s">
        <v>58</v>
      </c>
      <c r="V15" s="2"/>
      <c r="W15" s="2"/>
      <c r="X15" s="2"/>
      <c r="Y15" s="2"/>
      <c r="Z15" s="2"/>
      <c r="AA15" s="2"/>
      <c r="AB15" s="2"/>
      <c r="AC15" s="2"/>
      <c r="AD15" s="2"/>
      <c r="AE15" s="2"/>
    </row>
    <row r="16" spans="1:31" ht="57.75" x14ac:dyDescent="0.3">
      <c r="A16" s="26" t="s">
        <v>166</v>
      </c>
      <c r="B16" s="28" t="s">
        <v>121</v>
      </c>
      <c r="C16" s="31" t="s">
        <v>147</v>
      </c>
      <c r="D16" s="31" t="s">
        <v>148</v>
      </c>
      <c r="E16" s="19">
        <v>1</v>
      </c>
      <c r="F16" s="19">
        <v>3</v>
      </c>
      <c r="G16" s="3" t="str">
        <f>VLOOKUP(E16*F16,'riesgo inherente-Anexo '!$C$4:$D$28,2,TRUE)</f>
        <v>Bajo</v>
      </c>
      <c r="H16" s="31" t="s">
        <v>99</v>
      </c>
      <c r="I16" s="24" t="s">
        <v>71</v>
      </c>
      <c r="J16" s="24" t="s">
        <v>2</v>
      </c>
      <c r="K16" s="24" t="s">
        <v>0</v>
      </c>
      <c r="L16" s="24" t="s">
        <v>1</v>
      </c>
      <c r="M16" s="24">
        <v>5</v>
      </c>
      <c r="N16" s="24">
        <v>5</v>
      </c>
      <c r="O16" s="24" t="s">
        <v>4</v>
      </c>
      <c r="P16" s="24" t="s">
        <v>84</v>
      </c>
      <c r="Q16" s="24" t="s">
        <v>71</v>
      </c>
      <c r="R16" s="24" t="s">
        <v>1</v>
      </c>
      <c r="S16" s="24" t="s">
        <v>88</v>
      </c>
      <c r="T16" s="20">
        <v>44896</v>
      </c>
      <c r="U16" s="24" t="s">
        <v>58</v>
      </c>
      <c r="V16" s="2"/>
      <c r="W16" s="2"/>
      <c r="X16" s="2"/>
      <c r="Y16" s="2"/>
      <c r="Z16" s="2"/>
      <c r="AA16" s="2"/>
      <c r="AB16" s="2"/>
      <c r="AC16" s="2"/>
      <c r="AD16" s="2"/>
      <c r="AE16" s="2"/>
    </row>
    <row r="17" spans="1:31" ht="41.25" x14ac:dyDescent="0.3">
      <c r="A17" s="26" t="s">
        <v>166</v>
      </c>
      <c r="B17" s="28" t="s">
        <v>149</v>
      </c>
      <c r="C17" s="31" t="s">
        <v>150</v>
      </c>
      <c r="D17" s="31" t="s">
        <v>151</v>
      </c>
      <c r="E17" s="19">
        <v>3</v>
      </c>
      <c r="F17" s="19">
        <v>2</v>
      </c>
      <c r="G17" s="3" t="str">
        <f>VLOOKUP(E17*F17,'riesgo inherente-Anexo '!$C$4:$D$28,2,TRUE)</f>
        <v>Moderado</v>
      </c>
      <c r="H17" s="31" t="s">
        <v>100</v>
      </c>
      <c r="I17" s="24" t="s">
        <v>75</v>
      </c>
      <c r="J17" s="24" t="s">
        <v>49</v>
      </c>
      <c r="K17" s="24" t="s">
        <v>5</v>
      </c>
      <c r="L17" s="24" t="s">
        <v>1</v>
      </c>
      <c r="M17" s="24">
        <v>4</v>
      </c>
      <c r="N17" s="24">
        <v>4</v>
      </c>
      <c r="O17" s="24" t="str">
        <f>VLOOKUP((E17*F17)-(M17*N17),'riesgo inherente-Anexo '!C2:D28,2,TRUE)</f>
        <v>Bajo</v>
      </c>
      <c r="P17" s="24" t="s">
        <v>84</v>
      </c>
      <c r="Q17" s="24" t="s">
        <v>75</v>
      </c>
      <c r="R17" s="24" t="s">
        <v>3</v>
      </c>
      <c r="S17" s="24" t="s">
        <v>88</v>
      </c>
      <c r="T17" s="20">
        <v>44896</v>
      </c>
      <c r="U17" s="24" t="s">
        <v>58</v>
      </c>
      <c r="V17" s="2"/>
      <c r="W17" s="2"/>
      <c r="X17" s="2"/>
      <c r="Y17" s="2"/>
      <c r="Z17" s="2"/>
      <c r="AA17" s="2"/>
      <c r="AB17" s="2"/>
      <c r="AC17" s="2"/>
      <c r="AD17" s="2"/>
      <c r="AE17" s="2"/>
    </row>
    <row r="18" spans="1:31" ht="41.25" x14ac:dyDescent="0.3">
      <c r="A18" s="26" t="s">
        <v>166</v>
      </c>
      <c r="B18" s="28" t="s">
        <v>121</v>
      </c>
      <c r="C18" s="31" t="s">
        <v>152</v>
      </c>
      <c r="D18" s="31" t="s">
        <v>153</v>
      </c>
      <c r="E18" s="19">
        <v>1</v>
      </c>
      <c r="F18" s="19">
        <v>3</v>
      </c>
      <c r="G18" s="3" t="str">
        <f>VLOOKUP(E18*F18,'riesgo inherente-Anexo '!$C$4:$D$28,2,TRUE)</f>
        <v>Bajo</v>
      </c>
      <c r="H18" s="31" t="s">
        <v>102</v>
      </c>
      <c r="I18" s="24" t="s">
        <v>75</v>
      </c>
      <c r="J18" s="24" t="s">
        <v>2</v>
      </c>
      <c r="K18" s="24" t="s">
        <v>5</v>
      </c>
      <c r="L18" s="24" t="s">
        <v>1</v>
      </c>
      <c r="M18" s="24">
        <v>4</v>
      </c>
      <c r="N18" s="24">
        <v>4</v>
      </c>
      <c r="O18" s="24" t="str">
        <f>VLOOKUP((E18*F18)-(M18*N18),'riesgo inherente-Anexo '!C2:D28,2,TRUE)</f>
        <v>Bajo</v>
      </c>
      <c r="P18" s="24" t="s">
        <v>101</v>
      </c>
      <c r="Q18" s="24" t="s">
        <v>75</v>
      </c>
      <c r="R18" s="24" t="s">
        <v>3</v>
      </c>
      <c r="S18" s="24" t="s">
        <v>88</v>
      </c>
      <c r="T18" s="20">
        <v>44896</v>
      </c>
      <c r="U18" s="24" t="s">
        <v>58</v>
      </c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pans="1:31" ht="41.25" x14ac:dyDescent="0.3">
      <c r="A19" s="26" t="s">
        <v>166</v>
      </c>
      <c r="B19" s="28" t="s">
        <v>149</v>
      </c>
      <c r="C19" s="31" t="s">
        <v>154</v>
      </c>
      <c r="D19" s="31" t="s">
        <v>155</v>
      </c>
      <c r="E19" s="19">
        <v>1</v>
      </c>
      <c r="F19" s="19">
        <v>2</v>
      </c>
      <c r="G19" s="3" t="str">
        <f>VLOOKUP(E19*F19,'riesgo inherente-Anexo '!$C$4:$D$28,2,TRUE)</f>
        <v>Bajo</v>
      </c>
      <c r="H19" s="31" t="s">
        <v>104</v>
      </c>
      <c r="I19" s="24" t="s">
        <v>71</v>
      </c>
      <c r="J19" s="24" t="s">
        <v>49</v>
      </c>
      <c r="K19" s="24" t="s">
        <v>0</v>
      </c>
      <c r="L19" s="24" t="s">
        <v>1</v>
      </c>
      <c r="M19" s="24">
        <v>5</v>
      </c>
      <c r="N19" s="24">
        <v>5</v>
      </c>
      <c r="O19" s="24" t="str">
        <f>VLOOKUP((E19*F19)-(M19*N19),'riesgo inherente-Anexo '!C2:D28,2,TRUE)</f>
        <v>Bajo</v>
      </c>
      <c r="P19" s="24" t="s">
        <v>103</v>
      </c>
      <c r="Q19" s="24" t="s">
        <v>71</v>
      </c>
      <c r="R19" s="24" t="s">
        <v>3</v>
      </c>
      <c r="S19" s="24" t="s">
        <v>88</v>
      </c>
      <c r="T19" s="20">
        <v>44896</v>
      </c>
      <c r="U19" s="24" t="s">
        <v>58</v>
      </c>
      <c r="V19" s="2"/>
      <c r="W19" s="2"/>
      <c r="X19" s="2"/>
      <c r="Y19" s="2"/>
      <c r="Z19" s="2"/>
      <c r="AA19" s="2"/>
      <c r="AB19" s="2"/>
      <c r="AC19" s="2"/>
      <c r="AD19" s="2"/>
      <c r="AE19" s="2"/>
    </row>
    <row r="20" spans="1:31" ht="51" x14ac:dyDescent="0.3">
      <c r="A20" s="26" t="s">
        <v>166</v>
      </c>
      <c r="B20" s="28" t="s">
        <v>149</v>
      </c>
      <c r="C20" s="31" t="s">
        <v>156</v>
      </c>
      <c r="D20" s="31" t="s">
        <v>157</v>
      </c>
      <c r="E20" s="19">
        <v>1</v>
      </c>
      <c r="F20" s="19">
        <v>3</v>
      </c>
      <c r="G20" s="3" t="str">
        <f>VLOOKUP(E20*F20,'riesgo inherente-Anexo '!$C$4:$D$28,2,TRUE)</f>
        <v>Bajo</v>
      </c>
      <c r="H20" s="31" t="s">
        <v>76</v>
      </c>
      <c r="I20" s="24" t="s">
        <v>71</v>
      </c>
      <c r="J20" s="24" t="s">
        <v>49</v>
      </c>
      <c r="K20" s="24" t="s">
        <v>0</v>
      </c>
      <c r="L20" s="24" t="s">
        <v>1</v>
      </c>
      <c r="M20" s="24">
        <v>3</v>
      </c>
      <c r="N20" s="24">
        <v>3</v>
      </c>
      <c r="O20" s="24" t="str">
        <f>VLOOKUP((E20*F20)-(M20*N20),'riesgo inherente-Anexo '!C2:D28,2,TRUE)</f>
        <v>Bajo</v>
      </c>
      <c r="P20" s="24" t="s">
        <v>105</v>
      </c>
      <c r="Q20" s="24" t="s">
        <v>71</v>
      </c>
      <c r="R20" s="24" t="s">
        <v>3</v>
      </c>
      <c r="S20" s="24" t="s">
        <v>88</v>
      </c>
      <c r="T20" s="20">
        <v>44896</v>
      </c>
      <c r="U20" s="24" t="s">
        <v>58</v>
      </c>
      <c r="V20" s="2"/>
      <c r="W20" s="2"/>
      <c r="X20" s="2"/>
      <c r="Y20" s="2"/>
      <c r="Z20" s="2"/>
      <c r="AA20" s="2"/>
      <c r="AB20" s="2"/>
      <c r="AC20" s="2"/>
      <c r="AD20" s="2"/>
      <c r="AE20" s="2"/>
    </row>
    <row r="21" spans="1:31" ht="63.75" x14ac:dyDescent="0.3">
      <c r="A21" s="26" t="s">
        <v>166</v>
      </c>
      <c r="B21" s="28" t="s">
        <v>149</v>
      </c>
      <c r="C21" s="31" t="s">
        <v>158</v>
      </c>
      <c r="D21" s="31" t="s">
        <v>159</v>
      </c>
      <c r="E21" s="19">
        <v>2</v>
      </c>
      <c r="F21" s="19">
        <v>2</v>
      </c>
      <c r="G21" s="3" t="str">
        <f>VLOOKUP(E21*F21,'riesgo inherente-Anexo '!$C$4:$D$28,2,TRUE)</f>
        <v>Bajo</v>
      </c>
      <c r="H21" s="31" t="s">
        <v>106</v>
      </c>
      <c r="I21" s="24" t="s">
        <v>71</v>
      </c>
      <c r="J21" s="24" t="s">
        <v>2</v>
      </c>
      <c r="K21" s="24" t="s">
        <v>5</v>
      </c>
      <c r="L21" s="24" t="s">
        <v>1</v>
      </c>
      <c r="M21" s="24">
        <v>4</v>
      </c>
      <c r="N21" s="24">
        <v>4</v>
      </c>
      <c r="O21" s="24" t="str">
        <f>VLOOKUP((E21*F21)-(M21*N21),'riesgo inherente-Anexo '!C2:D28,2,TRUE)</f>
        <v>Bajo</v>
      </c>
      <c r="P21" s="24" t="s">
        <v>107</v>
      </c>
      <c r="Q21" s="24" t="s">
        <v>71</v>
      </c>
      <c r="R21" s="24" t="s">
        <v>1</v>
      </c>
      <c r="S21" s="24" t="s">
        <v>88</v>
      </c>
      <c r="T21" s="20">
        <v>44896</v>
      </c>
      <c r="U21" s="24" t="s">
        <v>58</v>
      </c>
      <c r="V21" s="2"/>
      <c r="W21" s="2"/>
      <c r="X21" s="2"/>
      <c r="Y21" s="2"/>
      <c r="Z21" s="2"/>
      <c r="AA21" s="2"/>
      <c r="AB21" s="2"/>
      <c r="AC21" s="2"/>
      <c r="AD21" s="2"/>
      <c r="AE21" s="2"/>
    </row>
    <row r="22" spans="1:31" ht="63.75" x14ac:dyDescent="0.3">
      <c r="A22" s="26" t="s">
        <v>166</v>
      </c>
      <c r="B22" s="28" t="s">
        <v>149</v>
      </c>
      <c r="C22" s="31" t="s">
        <v>164</v>
      </c>
      <c r="D22" s="31" t="s">
        <v>160</v>
      </c>
      <c r="E22" s="19">
        <v>2</v>
      </c>
      <c r="F22" s="19">
        <v>3</v>
      </c>
      <c r="G22" s="3" t="str">
        <f>VLOOKUP(E22*F22,'riesgo inherente-Anexo '!$C$4:$D$28,2,TRUE)</f>
        <v>Moderado</v>
      </c>
      <c r="H22" s="31" t="s">
        <v>108</v>
      </c>
      <c r="I22" s="24" t="s">
        <v>71</v>
      </c>
      <c r="J22" s="24" t="s">
        <v>49</v>
      </c>
      <c r="K22" s="24" t="s">
        <v>0</v>
      </c>
      <c r="L22" s="24" t="s">
        <v>1</v>
      </c>
      <c r="M22" s="24">
        <v>3</v>
      </c>
      <c r="N22" s="24">
        <v>3</v>
      </c>
      <c r="O22" s="24" t="str">
        <f>VLOOKUP((E22*F22)-(M22*N22),'riesgo inherente-Anexo '!$C$2:$D$28,2,TRUE)</f>
        <v>Bajo</v>
      </c>
      <c r="P22" s="24" t="s">
        <v>109</v>
      </c>
      <c r="Q22" s="24" t="s">
        <v>71</v>
      </c>
      <c r="R22" s="24" t="s">
        <v>1</v>
      </c>
      <c r="S22" s="24" t="s">
        <v>88</v>
      </c>
      <c r="T22" s="20">
        <v>44896</v>
      </c>
      <c r="U22" s="24" t="s">
        <v>58</v>
      </c>
    </row>
    <row r="23" spans="1:31" ht="57.75" x14ac:dyDescent="0.3">
      <c r="A23" s="26" t="s">
        <v>166</v>
      </c>
      <c r="B23" s="28" t="s">
        <v>121</v>
      </c>
      <c r="C23" s="31" t="s">
        <v>165</v>
      </c>
      <c r="D23" s="31" t="s">
        <v>161</v>
      </c>
      <c r="E23" s="19">
        <v>1</v>
      </c>
      <c r="F23" s="19">
        <v>1</v>
      </c>
      <c r="G23" s="3" t="str">
        <f>VLOOKUP(E23*F23,'riesgo inherente-Anexo '!$C$4:$D$28,2,TRUE)</f>
        <v>Bajo</v>
      </c>
      <c r="H23" s="31" t="s">
        <v>110</v>
      </c>
      <c r="I23" s="24" t="s">
        <v>71</v>
      </c>
      <c r="J23" s="24" t="s">
        <v>2</v>
      </c>
      <c r="K23" s="24" t="s">
        <v>0</v>
      </c>
      <c r="L23" s="24" t="s">
        <v>1</v>
      </c>
      <c r="M23" s="24">
        <v>1</v>
      </c>
      <c r="N23" s="24">
        <v>1</v>
      </c>
      <c r="O23" s="24" t="str">
        <f>VLOOKUP((E23*F23)-(M23*N23),'riesgo inherente-Anexo '!$C$2:$D$28,2,TRUE)</f>
        <v>Bajo</v>
      </c>
      <c r="P23" s="24" t="s">
        <v>84</v>
      </c>
      <c r="Q23" s="24" t="s">
        <v>88</v>
      </c>
      <c r="R23" s="24" t="s">
        <v>54</v>
      </c>
      <c r="S23" s="24" t="s">
        <v>88</v>
      </c>
      <c r="T23" s="20">
        <v>44896</v>
      </c>
      <c r="U23" s="24" t="s">
        <v>58</v>
      </c>
    </row>
    <row r="24" spans="1:31" ht="63.75" x14ac:dyDescent="0.3">
      <c r="A24" s="26" t="s">
        <v>167</v>
      </c>
      <c r="B24" s="28" t="s">
        <v>121</v>
      </c>
      <c r="C24" s="31" t="s">
        <v>169</v>
      </c>
      <c r="D24" s="31" t="s">
        <v>171</v>
      </c>
      <c r="E24" s="19">
        <v>5</v>
      </c>
      <c r="F24" s="19">
        <v>5</v>
      </c>
      <c r="G24" s="3" t="str">
        <f>VLOOKUP(E24*F24,'riesgo inherente-Anexo '!$C$4:$D$28,2,TRUE)</f>
        <v>Crítico</v>
      </c>
      <c r="H24" s="31" t="s">
        <v>170</v>
      </c>
      <c r="I24" s="24" t="s">
        <v>172</v>
      </c>
      <c r="J24" s="24" t="s">
        <v>2</v>
      </c>
      <c r="K24" s="24" t="s">
        <v>0</v>
      </c>
      <c r="L24" s="24" t="s">
        <v>3</v>
      </c>
      <c r="M24" s="24">
        <v>3</v>
      </c>
      <c r="N24" s="24">
        <v>3</v>
      </c>
      <c r="O24" s="24" t="str">
        <f>VLOOKUP((E24*F24)-(M24*N24),'riesgo inherente-Anexo '!$C$2:$D$28,2,TRUE)</f>
        <v>Crítico</v>
      </c>
      <c r="P24" s="24" t="s">
        <v>107</v>
      </c>
      <c r="Q24" s="24" t="s">
        <v>172</v>
      </c>
      <c r="R24" s="24" t="s">
        <v>1</v>
      </c>
      <c r="S24" s="24" t="s">
        <v>173</v>
      </c>
      <c r="T24" s="20">
        <v>44896</v>
      </c>
      <c r="U24" s="24" t="s">
        <v>57</v>
      </c>
    </row>
    <row r="25" spans="1:31" ht="63.75" x14ac:dyDescent="0.3">
      <c r="A25" s="26" t="s">
        <v>166</v>
      </c>
      <c r="B25" s="28" t="s">
        <v>121</v>
      </c>
      <c r="C25" s="31" t="s">
        <v>174</v>
      </c>
      <c r="D25" s="31" t="s">
        <v>175</v>
      </c>
      <c r="E25" s="19">
        <v>5</v>
      </c>
      <c r="F25" s="19">
        <v>5</v>
      </c>
      <c r="G25" s="3" t="str">
        <f>VLOOKUP(E25*F25,'riesgo inherente-Anexo '!$C$4:$D$28,2,TRUE)</f>
        <v>Crítico</v>
      </c>
      <c r="H25" s="31" t="s">
        <v>176</v>
      </c>
      <c r="I25" s="24" t="s">
        <v>172</v>
      </c>
      <c r="J25" s="24" t="s">
        <v>2</v>
      </c>
      <c r="K25" s="24" t="s">
        <v>0</v>
      </c>
      <c r="L25" s="24" t="s">
        <v>3</v>
      </c>
      <c r="M25" s="24">
        <v>3</v>
      </c>
      <c r="N25" s="24">
        <v>3</v>
      </c>
      <c r="O25" s="24" t="str">
        <f>VLOOKUP((E25*F25)-(M25*N25),'riesgo inherente-Anexo '!$C$2:$D$28,2,TRUE)</f>
        <v>Crítico</v>
      </c>
      <c r="P25" s="24" t="s">
        <v>107</v>
      </c>
      <c r="Q25" s="24" t="s">
        <v>172</v>
      </c>
      <c r="R25" s="24" t="s">
        <v>1</v>
      </c>
      <c r="S25" s="24" t="s">
        <v>173</v>
      </c>
      <c r="T25" s="20">
        <v>44896</v>
      </c>
      <c r="U25" s="24" t="s">
        <v>57</v>
      </c>
    </row>
    <row r="26" spans="1:31" ht="76.5" x14ac:dyDescent="0.3">
      <c r="A26" s="26" t="s">
        <v>167</v>
      </c>
      <c r="B26" s="28" t="s">
        <v>121</v>
      </c>
      <c r="C26" s="31" t="s">
        <v>177</v>
      </c>
      <c r="D26" s="31" t="s">
        <v>178</v>
      </c>
      <c r="E26" s="19">
        <v>5</v>
      </c>
      <c r="F26" s="19">
        <v>5</v>
      </c>
      <c r="G26" s="3" t="str">
        <f>VLOOKUP(E26*F26,'riesgo inherente-Anexo '!$C$4:$D$28,2,TRUE)</f>
        <v>Crítico</v>
      </c>
      <c r="H26" s="31" t="s">
        <v>179</v>
      </c>
      <c r="I26" s="24" t="s">
        <v>172</v>
      </c>
      <c r="J26" s="24" t="s">
        <v>2</v>
      </c>
      <c r="K26" s="24" t="s">
        <v>0</v>
      </c>
      <c r="L26" s="24" t="s">
        <v>3</v>
      </c>
      <c r="M26" s="24">
        <v>3</v>
      </c>
      <c r="N26" s="24">
        <v>3</v>
      </c>
      <c r="O26" s="24" t="str">
        <f>VLOOKUP((E26*F26)-(M26*N26),'riesgo inherente-Anexo '!$C$2:$D$28,2,TRUE)</f>
        <v>Crítico</v>
      </c>
      <c r="P26" s="24" t="s">
        <v>180</v>
      </c>
      <c r="Q26" s="24" t="s">
        <v>185</v>
      </c>
      <c r="R26" s="24" t="s">
        <v>1</v>
      </c>
      <c r="S26" s="24" t="s">
        <v>173</v>
      </c>
      <c r="T26" s="20">
        <v>44896</v>
      </c>
      <c r="U26" s="24" t="s">
        <v>57</v>
      </c>
    </row>
    <row r="27" spans="1:31" ht="51" x14ac:dyDescent="0.3">
      <c r="A27" s="26" t="s">
        <v>167</v>
      </c>
      <c r="B27" s="28" t="s">
        <v>121</v>
      </c>
      <c r="C27" s="31" t="s">
        <v>181</v>
      </c>
      <c r="D27" s="31" t="s">
        <v>182</v>
      </c>
      <c r="E27" s="19">
        <v>1</v>
      </c>
      <c r="F27" s="19">
        <v>5</v>
      </c>
      <c r="G27" s="3" t="str">
        <f>VLOOKUP(E27*F27,'riesgo inherente-Anexo '!$C$4:$D$28,2,TRUE)</f>
        <v>Bajo</v>
      </c>
      <c r="H27" s="31" t="s">
        <v>183</v>
      </c>
      <c r="I27" s="24" t="s">
        <v>172</v>
      </c>
      <c r="J27" s="24" t="s">
        <v>2</v>
      </c>
      <c r="K27" s="24" t="s">
        <v>0</v>
      </c>
      <c r="L27" s="24" t="s">
        <v>3</v>
      </c>
      <c r="M27" s="24">
        <v>3</v>
      </c>
      <c r="N27" s="24">
        <v>3</v>
      </c>
      <c r="O27" s="24" t="str">
        <f>VLOOKUP((E27*F27)-(M27*N27),'riesgo inherente-Anexo '!$C$2:$D$28,2,TRUE)</f>
        <v>Bajo</v>
      </c>
      <c r="P27" s="24" t="s">
        <v>184</v>
      </c>
      <c r="Q27" s="24" t="s">
        <v>185</v>
      </c>
      <c r="R27" s="24" t="s">
        <v>1</v>
      </c>
      <c r="S27" s="24" t="s">
        <v>173</v>
      </c>
      <c r="T27" s="20">
        <v>44896</v>
      </c>
      <c r="U27" s="24" t="s">
        <v>57</v>
      </c>
    </row>
    <row r="28" spans="1:31" ht="25.5" x14ac:dyDescent="0.3">
      <c r="A28" s="26" t="s">
        <v>166</v>
      </c>
      <c r="B28" s="28" t="s">
        <v>186</v>
      </c>
      <c r="C28" s="31" t="s">
        <v>193</v>
      </c>
      <c r="D28" s="31" t="s">
        <v>194</v>
      </c>
      <c r="E28" s="19">
        <v>3</v>
      </c>
      <c r="F28" s="19">
        <v>3</v>
      </c>
      <c r="G28" s="3" t="str">
        <f>VLOOKUP(E28*F28,'riesgo inherente-Anexo '!$C$4:$D$28,2,TRUE)</f>
        <v>Moderado</v>
      </c>
      <c r="H28" s="31" t="s">
        <v>195</v>
      </c>
      <c r="I28" s="24" t="s">
        <v>190</v>
      </c>
      <c r="J28" s="24" t="s">
        <v>2</v>
      </c>
      <c r="K28" s="24" t="s">
        <v>0</v>
      </c>
      <c r="L28" s="24" t="s">
        <v>1</v>
      </c>
      <c r="M28" s="24">
        <v>1</v>
      </c>
      <c r="N28" s="24">
        <v>1</v>
      </c>
      <c r="O28" s="24" t="str">
        <f>VLOOKUP((E28*F28)-(M28*N28),'riesgo inherente-Anexo '!$C$2:$D$28,2,TRUE)</f>
        <v>Moderado</v>
      </c>
      <c r="P28" s="24" t="s">
        <v>196</v>
      </c>
      <c r="Q28" s="24" t="s">
        <v>192</v>
      </c>
      <c r="R28" s="24" t="s">
        <v>3</v>
      </c>
      <c r="S28" s="24" t="s">
        <v>173</v>
      </c>
      <c r="T28" s="20">
        <v>44896</v>
      </c>
      <c r="U28" s="24" t="s">
        <v>57</v>
      </c>
    </row>
    <row r="29" spans="1:31" ht="114.75" x14ac:dyDescent="0.3">
      <c r="A29" s="26" t="s">
        <v>166</v>
      </c>
      <c r="B29" s="28" t="s">
        <v>186</v>
      </c>
      <c r="C29" s="31" t="s">
        <v>187</v>
      </c>
      <c r="D29" s="31" t="s">
        <v>188</v>
      </c>
      <c r="E29" s="19">
        <v>5</v>
      </c>
      <c r="F29" s="19">
        <v>3</v>
      </c>
      <c r="G29" s="3" t="str">
        <f>VLOOKUP(E29*F29,'riesgo inherente-Anexo '!$C$4:$D$28,2,TRUE)</f>
        <v>Alto</v>
      </c>
      <c r="H29" s="31" t="s">
        <v>189</v>
      </c>
      <c r="I29" s="24" t="s">
        <v>190</v>
      </c>
      <c r="J29" s="24" t="s">
        <v>2</v>
      </c>
      <c r="K29" s="24" t="s">
        <v>0</v>
      </c>
      <c r="L29" s="24" t="s">
        <v>1</v>
      </c>
      <c r="M29" s="24">
        <v>5</v>
      </c>
      <c r="N29" s="24">
        <v>1</v>
      </c>
      <c r="O29" s="24" t="str">
        <f>VLOOKUP((E29*F29)-(M29*N29),'riesgo inherente-Anexo '!$C$2:$D$28,2,TRUE)</f>
        <v>Moderado</v>
      </c>
      <c r="P29" s="24" t="s">
        <v>191</v>
      </c>
      <c r="Q29" s="24" t="s">
        <v>192</v>
      </c>
      <c r="R29" s="24" t="s">
        <v>3</v>
      </c>
      <c r="S29" s="24" t="s">
        <v>173</v>
      </c>
      <c r="T29" s="20">
        <v>44896</v>
      </c>
      <c r="U29" s="24" t="s">
        <v>57</v>
      </c>
    </row>
    <row r="30" spans="1:31" x14ac:dyDescent="0.3">
      <c r="D30" s="2"/>
      <c r="H30" s="2"/>
    </row>
    <row r="31" spans="1:31" x14ac:dyDescent="0.3">
      <c r="D31" s="2"/>
      <c r="H31" s="2"/>
    </row>
    <row r="32" spans="1:31" x14ac:dyDescent="0.3">
      <c r="D32" s="2"/>
      <c r="H32" s="2"/>
    </row>
    <row r="33" spans="4:8" x14ac:dyDescent="0.3">
      <c r="D33" s="2"/>
      <c r="H33" s="2"/>
    </row>
    <row r="34" spans="4:8" x14ac:dyDescent="0.3">
      <c r="D34" s="2"/>
      <c r="H34" s="2"/>
    </row>
    <row r="35" spans="4:8" x14ac:dyDescent="0.3">
      <c r="D35" s="2"/>
      <c r="H35" s="2"/>
    </row>
    <row r="36" spans="4:8" x14ac:dyDescent="0.3">
      <c r="H36" s="2"/>
    </row>
  </sheetData>
  <sheetProtection selectLockedCells="1"/>
  <mergeCells count="6">
    <mergeCell ref="S1:U1"/>
    <mergeCell ref="C1:D1"/>
    <mergeCell ref="E1:G1"/>
    <mergeCell ref="H1:L1"/>
    <mergeCell ref="M1:O1"/>
    <mergeCell ref="P1:R1"/>
  </mergeCells>
  <conditionalFormatting sqref="D5:D6 C17:C19 C3 E3:G3 M5:N9 O4 C4:E4 C22:C23 D7:F23 E5:G23 C24:G24 G3:G24">
    <cfRule type="expression" dxfId="343" priority="829">
      <formula>$G3="Crítico"</formula>
    </cfRule>
    <cfRule type="expression" dxfId="342" priority="830">
      <formula>$G3="Alto"</formula>
    </cfRule>
    <cfRule type="expression" dxfId="341" priority="831">
      <formula>$G3="Moderado"</formula>
    </cfRule>
    <cfRule type="expression" dxfId="340" priority="832">
      <formula>$G3="Bajo"</formula>
    </cfRule>
  </conditionalFormatting>
  <conditionalFormatting sqref="O10 H6 H8:H9 H12:H13 H3:I3 K3:L3 H17:I19 H22:I23 O12:R15 I5:I15 I20:I21 O17:R19 O3:R3 O5:R8 O22:R23 J5:L23 M12:N23 S3:U23 O20:O27">
    <cfRule type="expression" dxfId="339" priority="821">
      <formula>$O3="Crítico"</formula>
    </cfRule>
    <cfRule type="expression" dxfId="338" priority="822">
      <formula>$O3="Alto"</formula>
    </cfRule>
    <cfRule type="expression" dxfId="337" priority="823">
      <formula>$O3="Moderado"</formula>
    </cfRule>
    <cfRule type="expression" dxfId="336" priority="824">
      <formula>$O3="Bajo"</formula>
    </cfRule>
  </conditionalFormatting>
  <conditionalFormatting sqref="H10">
    <cfRule type="expression" dxfId="335" priority="809">
      <formula>$O10="Crítico"</formula>
    </cfRule>
    <cfRule type="expression" dxfId="334" priority="810">
      <formula>$O10="Alto"</formula>
    </cfRule>
    <cfRule type="expression" dxfId="333" priority="811">
      <formula>$O10="Moderado"</formula>
    </cfRule>
    <cfRule type="expression" dxfId="332" priority="812">
      <formula>$O10="Bajo"</formula>
    </cfRule>
  </conditionalFormatting>
  <conditionalFormatting sqref="H15:I15">
    <cfRule type="expression" dxfId="331" priority="801">
      <formula>$O15="Crítico"</formula>
    </cfRule>
    <cfRule type="expression" dxfId="330" priority="802">
      <formula>$O15="Alto"</formula>
    </cfRule>
    <cfRule type="expression" dxfId="329" priority="803">
      <formula>$O15="Moderado"</formula>
    </cfRule>
    <cfRule type="expression" dxfId="328" priority="804">
      <formula>$O15="Bajo"</formula>
    </cfRule>
  </conditionalFormatting>
  <conditionalFormatting sqref="H5">
    <cfRule type="expression" dxfId="327" priority="781">
      <formula>$O5="Crítico"</formula>
    </cfRule>
    <cfRule type="expression" dxfId="326" priority="782">
      <formula>$O5="Alto"</formula>
    </cfRule>
    <cfRule type="expression" dxfId="325" priority="783">
      <formula>$O5="Moderado"</formula>
    </cfRule>
    <cfRule type="expression" dxfId="324" priority="784">
      <formula>$O5="Bajo"</formula>
    </cfRule>
  </conditionalFormatting>
  <conditionalFormatting sqref="O9">
    <cfRule type="expression" dxfId="323" priority="789">
      <formula>$O9="Crítico"</formula>
    </cfRule>
    <cfRule type="expression" dxfId="322" priority="790">
      <formula>$O9="Alto"</formula>
    </cfRule>
    <cfRule type="expression" dxfId="321" priority="791">
      <formula>$O9="Moderado"</formula>
    </cfRule>
    <cfRule type="expression" dxfId="320" priority="792">
      <formula>$O9="Bajo"</formula>
    </cfRule>
  </conditionalFormatting>
  <conditionalFormatting sqref="E5:F5">
    <cfRule type="expression" dxfId="319" priority="785">
      <formula>$G5="Crítico"</formula>
    </cfRule>
    <cfRule type="expression" dxfId="318" priority="786">
      <formula>$G5="Alto"</formula>
    </cfRule>
    <cfRule type="expression" dxfId="317" priority="787">
      <formula>$G5="Moderado"</formula>
    </cfRule>
    <cfRule type="expression" dxfId="316" priority="788">
      <formula>$G5="Bajo"</formula>
    </cfRule>
  </conditionalFormatting>
  <conditionalFormatting sqref="O11">
    <cfRule type="expression" dxfId="315" priority="777">
      <formula>$O11="Crítico"</formula>
    </cfRule>
    <cfRule type="expression" dxfId="314" priority="778">
      <formula>$O11="Alto"</formula>
    </cfRule>
    <cfRule type="expression" dxfId="313" priority="779">
      <formula>$O11="Moderado"</formula>
    </cfRule>
    <cfRule type="expression" dxfId="312" priority="780">
      <formula>$O11="Bajo"</formula>
    </cfRule>
  </conditionalFormatting>
  <conditionalFormatting sqref="H7">
    <cfRule type="expression" dxfId="311" priority="745">
      <formula>$O7="Crítico"</formula>
    </cfRule>
    <cfRule type="expression" dxfId="310" priority="746">
      <formula>$O7="Alto"</formula>
    </cfRule>
    <cfRule type="expression" dxfId="309" priority="747">
      <formula>$O7="Moderado"</formula>
    </cfRule>
    <cfRule type="expression" dxfId="308" priority="748">
      <formula>$O7="Bajo"</formula>
    </cfRule>
  </conditionalFormatting>
  <conditionalFormatting sqref="H21:I21">
    <cfRule type="expression" dxfId="307" priority="761">
      <formula>$O21="Crítico"</formula>
    </cfRule>
    <cfRule type="expression" dxfId="306" priority="762">
      <formula>$O21="Alto"</formula>
    </cfRule>
    <cfRule type="expression" dxfId="305" priority="763">
      <formula>$O21="Moderado"</formula>
    </cfRule>
    <cfRule type="expression" dxfId="304" priority="764">
      <formula>$O21="Bajo"</formula>
    </cfRule>
  </conditionalFormatting>
  <conditionalFormatting sqref="H14">
    <cfRule type="expression" dxfId="303" priority="741">
      <formula>$O14="Crítico"</formula>
    </cfRule>
    <cfRule type="expression" dxfId="302" priority="742">
      <formula>$O14="Alto"</formula>
    </cfRule>
    <cfRule type="expression" dxfId="301" priority="743">
      <formula>$O14="Moderado"</formula>
    </cfRule>
    <cfRule type="expression" dxfId="300" priority="744">
      <formula>$O14="Bajo"</formula>
    </cfRule>
  </conditionalFormatting>
  <conditionalFormatting sqref="O16">
    <cfRule type="expression" dxfId="299" priority="737">
      <formula>$O16="Crítico"</formula>
    </cfRule>
    <cfRule type="expression" dxfId="298" priority="738">
      <formula>$O16="Alto"</formula>
    </cfRule>
    <cfRule type="expression" dxfId="297" priority="739">
      <formula>$O16="Moderado"</formula>
    </cfRule>
    <cfRule type="expression" dxfId="296" priority="740">
      <formula>$O16="Bajo"</formula>
    </cfRule>
  </conditionalFormatting>
  <conditionalFormatting sqref="C8:C14">
    <cfRule type="expression" dxfId="295" priority="721">
      <formula>$G8="Crítico"</formula>
    </cfRule>
    <cfRule type="expression" dxfId="294" priority="722">
      <formula>$G8="Alto"</formula>
    </cfRule>
    <cfRule type="expression" dxfId="293" priority="723">
      <formula>$G8="Moderado"</formula>
    </cfRule>
    <cfRule type="expression" dxfId="292" priority="724">
      <formula>$G8="Bajo"</formula>
    </cfRule>
  </conditionalFormatting>
  <conditionalFormatting sqref="H16:I16">
    <cfRule type="expression" dxfId="291" priority="725">
      <formula>$O16="Crítico"</formula>
    </cfRule>
    <cfRule type="expression" dxfId="290" priority="726">
      <formula>$O16="Alto"</formula>
    </cfRule>
    <cfRule type="expression" dxfId="289" priority="727">
      <formula>$O16="Moderado"</formula>
    </cfRule>
    <cfRule type="expression" dxfId="288" priority="728">
      <formula>$O16="Bajo"</formula>
    </cfRule>
  </conditionalFormatting>
  <conditionalFormatting sqref="C7">
    <cfRule type="expression" dxfId="287" priority="713">
      <formula>$G7="Crítico"</formula>
    </cfRule>
    <cfRule type="expression" dxfId="286" priority="714">
      <formula>$G7="Alto"</formula>
    </cfRule>
    <cfRule type="expression" dxfId="285" priority="715">
      <formula>$G7="Moderado"</formula>
    </cfRule>
    <cfRule type="expression" dxfId="284" priority="716">
      <formula>$G7="Bajo"</formula>
    </cfRule>
  </conditionalFormatting>
  <conditionalFormatting sqref="C5:C6">
    <cfRule type="expression" dxfId="283" priority="709">
      <formula>$G5="Crítico"</formula>
    </cfRule>
    <cfRule type="expression" dxfId="282" priority="710">
      <formula>$G5="Alto"</formula>
    </cfRule>
    <cfRule type="expression" dxfId="281" priority="711">
      <formula>$G5="Moderado"</formula>
    </cfRule>
    <cfRule type="expression" dxfId="280" priority="712">
      <formula>$G5="Bajo"</formula>
    </cfRule>
  </conditionalFormatting>
  <conditionalFormatting sqref="C15">
    <cfRule type="expression" dxfId="279" priority="701">
      <formula>$G15="Crítico"</formula>
    </cfRule>
    <cfRule type="expression" dxfId="278" priority="702">
      <formula>$G15="Alto"</formula>
    </cfRule>
    <cfRule type="expression" dxfId="277" priority="703">
      <formula>$G15="Moderado"</formula>
    </cfRule>
    <cfRule type="expression" dxfId="276" priority="704">
      <formula>$G15="Bajo"</formula>
    </cfRule>
  </conditionalFormatting>
  <conditionalFormatting sqref="C21">
    <cfRule type="expression" dxfId="275" priority="697">
      <formula>$G21="Crítico"</formula>
    </cfRule>
    <cfRule type="expression" dxfId="274" priority="698">
      <formula>$G21="Alto"</formula>
    </cfRule>
    <cfRule type="expression" dxfId="273" priority="699">
      <formula>$G21="Moderado"</formula>
    </cfRule>
    <cfRule type="expression" dxfId="272" priority="700">
      <formula>$G21="Bajo"</formula>
    </cfRule>
  </conditionalFormatting>
  <conditionalFormatting sqref="C20">
    <cfRule type="expression" dxfId="271" priority="693">
      <formula>$G20="Crítico"</formula>
    </cfRule>
    <cfRule type="expression" dxfId="270" priority="694">
      <formula>$G20="Alto"</formula>
    </cfRule>
    <cfRule type="expression" dxfId="269" priority="695">
      <formula>$G20="Moderado"</formula>
    </cfRule>
    <cfRule type="expression" dxfId="268" priority="696">
      <formula>$G20="Bajo"</formula>
    </cfRule>
  </conditionalFormatting>
  <conditionalFormatting sqref="C16">
    <cfRule type="expression" dxfId="267" priority="685">
      <formula>$G16="Crítico"</formula>
    </cfRule>
    <cfRule type="expression" dxfId="266" priority="686">
      <formula>$G16="Alto"</formula>
    </cfRule>
    <cfRule type="expression" dxfId="265" priority="687">
      <formula>$G16="Moderado"</formula>
    </cfRule>
    <cfRule type="expression" dxfId="264" priority="688">
      <formula>$G16="Bajo"</formula>
    </cfRule>
  </conditionalFormatting>
  <conditionalFormatting sqref="D3">
    <cfRule type="expression" dxfId="263" priority="601">
      <formula>$G3="Crítico"</formula>
    </cfRule>
    <cfRule type="expression" dxfId="262" priority="602">
      <formula>$G3="Alto"</formula>
    </cfRule>
    <cfRule type="expression" dxfId="261" priority="603">
      <formula>$G3="Moderado"</formula>
    </cfRule>
    <cfRule type="expression" dxfId="260" priority="604">
      <formula>$G3="Bajo"</formula>
    </cfRule>
  </conditionalFormatting>
  <conditionalFormatting sqref="M3:N3">
    <cfRule type="expression" dxfId="259" priority="593">
      <formula>$G3="Crítico"</formula>
    </cfRule>
    <cfRule type="expression" dxfId="258" priority="594">
      <formula>$G3="Alto"</formula>
    </cfRule>
    <cfRule type="expression" dxfId="257" priority="595">
      <formula>$G3="Moderado"</formula>
    </cfRule>
    <cfRule type="expression" dxfId="256" priority="596">
      <formula>$G3="Bajo"</formula>
    </cfRule>
  </conditionalFormatting>
  <conditionalFormatting sqref="M5:N5">
    <cfRule type="expression" dxfId="255" priority="589">
      <formula>$G5="Crítico"</formula>
    </cfRule>
    <cfRule type="expression" dxfId="254" priority="590">
      <formula>$G5="Alto"</formula>
    </cfRule>
    <cfRule type="expression" dxfId="253" priority="591">
      <formula>$G5="Moderado"</formula>
    </cfRule>
    <cfRule type="expression" dxfId="252" priority="592">
      <formula>$G5="Bajo"</formula>
    </cfRule>
  </conditionalFormatting>
  <conditionalFormatting sqref="J3">
    <cfRule type="expression" dxfId="251" priority="577">
      <formula>$O3="Crítico"</formula>
    </cfRule>
    <cfRule type="expression" dxfId="250" priority="578">
      <formula>$O3="Alto"</formula>
    </cfRule>
    <cfRule type="expression" dxfId="249" priority="579">
      <formula>$O3="Moderado"</formula>
    </cfRule>
    <cfRule type="expression" dxfId="248" priority="580">
      <formula>$O3="Bajo"</formula>
    </cfRule>
  </conditionalFormatting>
  <conditionalFormatting sqref="H4:I4">
    <cfRule type="expression" dxfId="247" priority="389">
      <formula>$G4="Crítico"</formula>
    </cfRule>
    <cfRule type="expression" dxfId="246" priority="390">
      <formula>$G4="Alto"</formula>
    </cfRule>
    <cfRule type="expression" dxfId="245" priority="391">
      <formula>$G4="Moderado"</formula>
    </cfRule>
    <cfRule type="expression" dxfId="244" priority="392">
      <formula>$G4="Bajo"</formula>
    </cfRule>
  </conditionalFormatting>
  <conditionalFormatting sqref="F4">
    <cfRule type="expression" dxfId="243" priority="417">
      <formula>$G4="Crítico"</formula>
    </cfRule>
    <cfRule type="expression" dxfId="242" priority="418">
      <formula>$G4="Alto"</formula>
    </cfRule>
    <cfRule type="expression" dxfId="241" priority="419">
      <formula>$G4="Moderado"</formula>
    </cfRule>
    <cfRule type="expression" dxfId="240" priority="420">
      <formula>$G4="Bajo"</formula>
    </cfRule>
  </conditionalFormatting>
  <conditionalFormatting sqref="N4">
    <cfRule type="expression" dxfId="239" priority="437">
      <formula>$G4="Crítico"</formula>
    </cfRule>
    <cfRule type="expression" dxfId="238" priority="438">
      <formula>$G4="Alto"</formula>
    </cfRule>
    <cfRule type="expression" dxfId="237" priority="439">
      <formula>$G4="Moderado"</formula>
    </cfRule>
    <cfRule type="expression" dxfId="236" priority="440">
      <formula>$G4="Bajo"</formula>
    </cfRule>
  </conditionalFormatting>
  <conditionalFormatting sqref="K4:L4">
    <cfRule type="expression" dxfId="235" priority="433">
      <formula>$G4="Crítico"</formula>
    </cfRule>
    <cfRule type="expression" dxfId="234" priority="434">
      <formula>$G4="Alto"</formula>
    </cfRule>
    <cfRule type="expression" dxfId="233" priority="435">
      <formula>$G4="Moderado"</formula>
    </cfRule>
    <cfRule type="expression" dxfId="232" priority="436">
      <formula>$G4="Bajo"</formula>
    </cfRule>
  </conditionalFormatting>
  <conditionalFormatting sqref="M4">
    <cfRule type="expression" dxfId="231" priority="425">
      <formula>$G4="Crítico"</formula>
    </cfRule>
    <cfRule type="expression" dxfId="230" priority="426">
      <formula>$G4="Alto"</formula>
    </cfRule>
    <cfRule type="expression" dxfId="229" priority="427">
      <formula>$G4="Moderado"</formula>
    </cfRule>
    <cfRule type="expression" dxfId="228" priority="428">
      <formula>$G4="Bajo"</formula>
    </cfRule>
  </conditionalFormatting>
  <conditionalFormatting sqref="F4">
    <cfRule type="expression" dxfId="227" priority="421">
      <formula>$G4="Crítico"</formula>
    </cfRule>
    <cfRule type="expression" dxfId="226" priority="422">
      <formula>$G4="Alto"</formula>
    </cfRule>
    <cfRule type="expression" dxfId="225" priority="423">
      <formula>$G4="Moderado"</formula>
    </cfRule>
    <cfRule type="expression" dxfId="224" priority="424">
      <formula>$G4="Bajo"</formula>
    </cfRule>
  </conditionalFormatting>
  <conditionalFormatting sqref="G4">
    <cfRule type="expression" dxfId="223" priority="413">
      <formula>$G4="Crítico"</formula>
    </cfRule>
    <cfRule type="expression" dxfId="222" priority="414">
      <formula>$G4="Alto"</formula>
    </cfRule>
    <cfRule type="expression" dxfId="221" priority="415">
      <formula>$G4="Moderado"</formula>
    </cfRule>
    <cfRule type="expression" dxfId="220" priority="416">
      <formula>$G4="Bajo"</formula>
    </cfRule>
  </conditionalFormatting>
  <conditionalFormatting sqref="J4">
    <cfRule type="expression" dxfId="219" priority="393">
      <formula>$G4="Crítico"</formula>
    </cfRule>
    <cfRule type="expression" dxfId="218" priority="394">
      <formula>$G4="Alto"</formula>
    </cfRule>
    <cfRule type="expression" dxfId="217" priority="395">
      <formula>$G4="Moderado"</formula>
    </cfRule>
    <cfRule type="expression" dxfId="216" priority="396">
      <formula>$G4="Bajo"</formula>
    </cfRule>
  </conditionalFormatting>
  <conditionalFormatting sqref="M10:N10">
    <cfRule type="expression" dxfId="215" priority="373">
      <formula>$O10="Crítico"</formula>
    </cfRule>
    <cfRule type="expression" dxfId="214" priority="374">
      <formula>$O10="Alto"</formula>
    </cfRule>
    <cfRule type="expression" dxfId="213" priority="375">
      <formula>$O10="Moderado"</formula>
    </cfRule>
    <cfRule type="expression" dxfId="212" priority="376">
      <formula>$O10="Bajo"</formula>
    </cfRule>
  </conditionalFormatting>
  <conditionalFormatting sqref="H11">
    <cfRule type="expression" dxfId="211" priority="369">
      <formula>$O11="Crítico"</formula>
    </cfRule>
    <cfRule type="expression" dxfId="210" priority="370">
      <formula>$O11="Alto"</formula>
    </cfRule>
    <cfRule type="expression" dxfId="209" priority="371">
      <formula>$O11="Moderado"</formula>
    </cfRule>
    <cfRule type="expression" dxfId="208" priority="372">
      <formula>$O11="Bajo"</formula>
    </cfRule>
  </conditionalFormatting>
  <conditionalFormatting sqref="M11:N11">
    <cfRule type="expression" dxfId="207" priority="365">
      <formula>$O11="Crítico"</formula>
    </cfRule>
    <cfRule type="expression" dxfId="206" priority="366">
      <formula>$O11="Alto"</formula>
    </cfRule>
    <cfRule type="expression" dxfId="205" priority="367">
      <formula>$O11="Moderado"</formula>
    </cfRule>
    <cfRule type="expression" dxfId="204" priority="368">
      <formula>$O11="Bajo"</formula>
    </cfRule>
  </conditionalFormatting>
  <conditionalFormatting sqref="C14">
    <cfRule type="expression" dxfId="203" priority="357">
      <formula>$G14="Crítico"</formula>
    </cfRule>
    <cfRule type="expression" dxfId="202" priority="358">
      <formula>$G14="Alto"</formula>
    </cfRule>
    <cfRule type="expression" dxfId="201" priority="359">
      <formula>$G14="Moderado"</formula>
    </cfRule>
    <cfRule type="expression" dxfId="200" priority="360">
      <formula>$G14="Bajo"</formula>
    </cfRule>
  </conditionalFormatting>
  <conditionalFormatting sqref="H20">
    <cfRule type="expression" dxfId="199" priority="353">
      <formula>$O20="Crítico"</formula>
    </cfRule>
    <cfRule type="expression" dxfId="198" priority="354">
      <formula>$O20="Alto"</formula>
    </cfRule>
    <cfRule type="expression" dxfId="197" priority="355">
      <formula>$O20="Moderado"</formula>
    </cfRule>
    <cfRule type="expression" dxfId="196" priority="356">
      <formula>$O20="Bajo"</formula>
    </cfRule>
  </conditionalFormatting>
  <conditionalFormatting sqref="U4">
    <cfRule type="expression" dxfId="195" priority="93">
      <formula>$G4="Crítico"</formula>
    </cfRule>
    <cfRule type="expression" dxfId="194" priority="94">
      <formula>$G4="Alto"</formula>
    </cfRule>
    <cfRule type="expression" dxfId="193" priority="95">
      <formula>$G4="Moderado"</formula>
    </cfRule>
    <cfRule type="expression" dxfId="192" priority="96">
      <formula>$G4="Bajo"</formula>
    </cfRule>
  </conditionalFormatting>
  <conditionalFormatting sqref="P10">
    <cfRule type="expression" dxfId="191" priority="329">
      <formula>$O10="Crítico"</formula>
    </cfRule>
    <cfRule type="expression" dxfId="190" priority="330">
      <formula>$O10="Alto"</formula>
    </cfRule>
    <cfRule type="expression" dxfId="189" priority="331">
      <formula>$O10="Moderado"</formula>
    </cfRule>
    <cfRule type="expression" dxfId="188" priority="332">
      <formula>$O10="Bajo"</formula>
    </cfRule>
  </conditionalFormatting>
  <conditionalFormatting sqref="P9">
    <cfRule type="expression" dxfId="187" priority="325">
      <formula>$O9="Crítico"</formula>
    </cfRule>
    <cfRule type="expression" dxfId="186" priority="326">
      <formula>$O9="Alto"</formula>
    </cfRule>
    <cfRule type="expression" dxfId="185" priority="327">
      <formula>$O9="Moderado"</formula>
    </cfRule>
    <cfRule type="expression" dxfId="184" priority="328">
      <formula>$O9="Bajo"</formula>
    </cfRule>
  </conditionalFormatting>
  <conditionalFormatting sqref="P11">
    <cfRule type="expression" dxfId="183" priority="321">
      <formula>$O11="Crítico"</formula>
    </cfRule>
    <cfRule type="expression" dxfId="182" priority="322">
      <formula>$O11="Alto"</formula>
    </cfRule>
    <cfRule type="expression" dxfId="181" priority="323">
      <formula>$O11="Moderado"</formula>
    </cfRule>
    <cfRule type="expression" dxfId="180" priority="324">
      <formula>$O11="Bajo"</formula>
    </cfRule>
  </conditionalFormatting>
  <conditionalFormatting sqref="P20:P21">
    <cfRule type="expression" dxfId="179" priority="317">
      <formula>$O20="Crítico"</formula>
    </cfRule>
    <cfRule type="expression" dxfId="178" priority="318">
      <formula>$O20="Alto"</formula>
    </cfRule>
    <cfRule type="expression" dxfId="177" priority="319">
      <formula>$O20="Moderado"</formula>
    </cfRule>
    <cfRule type="expression" dxfId="176" priority="320">
      <formula>$O20="Bajo"</formula>
    </cfRule>
  </conditionalFormatting>
  <conditionalFormatting sqref="P16">
    <cfRule type="expression" dxfId="175" priority="313">
      <formula>$O16="Crítico"</formula>
    </cfRule>
    <cfRule type="expression" dxfId="174" priority="314">
      <formula>$O16="Alto"</formula>
    </cfRule>
    <cfRule type="expression" dxfId="173" priority="315">
      <formula>$O16="Moderado"</formula>
    </cfRule>
    <cfRule type="expression" dxfId="172" priority="316">
      <formula>$O16="Bajo"</formula>
    </cfRule>
  </conditionalFormatting>
  <conditionalFormatting sqref="P4">
    <cfRule type="expression" dxfId="171" priority="293">
      <formula>$G4="Crítico"</formula>
    </cfRule>
    <cfRule type="expression" dxfId="170" priority="294">
      <formula>$G4="Alto"</formula>
    </cfRule>
    <cfRule type="expression" dxfId="169" priority="295">
      <formula>$G4="Moderado"</formula>
    </cfRule>
    <cfRule type="expression" dxfId="168" priority="296">
      <formula>$G4="Bajo"</formula>
    </cfRule>
  </conditionalFormatting>
  <conditionalFormatting sqref="Q10">
    <cfRule type="expression" dxfId="167" priority="289">
      <formula>$O10="Crítico"</formula>
    </cfRule>
    <cfRule type="expression" dxfId="166" priority="290">
      <formula>$O10="Alto"</formula>
    </cfRule>
    <cfRule type="expression" dxfId="165" priority="291">
      <formula>$O10="Moderado"</formula>
    </cfRule>
    <cfRule type="expression" dxfId="164" priority="292">
      <formula>$O10="Bajo"</formula>
    </cfRule>
  </conditionalFormatting>
  <conditionalFormatting sqref="Q9">
    <cfRule type="expression" dxfId="163" priority="285">
      <formula>$O9="Crítico"</formula>
    </cfRule>
    <cfRule type="expression" dxfId="162" priority="286">
      <formula>$O9="Alto"</formula>
    </cfRule>
    <cfRule type="expression" dxfId="161" priority="287">
      <formula>$O9="Moderado"</formula>
    </cfRule>
    <cfRule type="expression" dxfId="160" priority="288">
      <formula>$O9="Bajo"</formula>
    </cfRule>
  </conditionalFormatting>
  <conditionalFormatting sqref="Q11">
    <cfRule type="expression" dxfId="159" priority="281">
      <formula>$O11="Crítico"</formula>
    </cfRule>
    <cfRule type="expression" dxfId="158" priority="282">
      <formula>$O11="Alto"</formula>
    </cfRule>
    <cfRule type="expression" dxfId="157" priority="283">
      <formula>$O11="Moderado"</formula>
    </cfRule>
    <cfRule type="expression" dxfId="156" priority="284">
      <formula>$O11="Bajo"</formula>
    </cfRule>
  </conditionalFormatting>
  <conditionalFormatting sqref="Q20:Q21">
    <cfRule type="expression" dxfId="155" priority="277">
      <formula>$O20="Crítico"</formula>
    </cfRule>
    <cfRule type="expression" dxfId="154" priority="278">
      <formula>$O20="Alto"</formula>
    </cfRule>
    <cfRule type="expression" dxfId="153" priority="279">
      <formula>$O20="Moderado"</formula>
    </cfRule>
    <cfRule type="expression" dxfId="152" priority="280">
      <formula>$O20="Bajo"</formula>
    </cfRule>
  </conditionalFormatting>
  <conditionalFormatting sqref="Q16">
    <cfRule type="expression" dxfId="151" priority="273">
      <formula>$O16="Crítico"</formula>
    </cfRule>
    <cfRule type="expression" dxfId="150" priority="274">
      <formula>$O16="Alto"</formula>
    </cfRule>
    <cfRule type="expression" dxfId="149" priority="275">
      <formula>$O16="Moderado"</formula>
    </cfRule>
    <cfRule type="expression" dxfId="148" priority="276">
      <formula>$O16="Bajo"</formula>
    </cfRule>
  </conditionalFormatting>
  <conditionalFormatting sqref="Q4">
    <cfRule type="expression" dxfId="147" priority="253">
      <formula>$G4="Crítico"</formula>
    </cfRule>
    <cfRule type="expression" dxfId="146" priority="254">
      <formula>$G4="Alto"</formula>
    </cfRule>
    <cfRule type="expression" dxfId="145" priority="255">
      <formula>$G4="Moderado"</formula>
    </cfRule>
    <cfRule type="expression" dxfId="144" priority="256">
      <formula>$G4="Bajo"</formula>
    </cfRule>
  </conditionalFormatting>
  <conditionalFormatting sqref="R10">
    <cfRule type="expression" dxfId="143" priority="249">
      <formula>$O10="Crítico"</formula>
    </cfRule>
    <cfRule type="expression" dxfId="142" priority="250">
      <formula>$O10="Alto"</formula>
    </cfRule>
    <cfRule type="expression" dxfId="141" priority="251">
      <formula>$O10="Moderado"</formula>
    </cfRule>
    <cfRule type="expression" dxfId="140" priority="252">
      <formula>$O10="Bajo"</formula>
    </cfRule>
  </conditionalFormatting>
  <conditionalFormatting sqref="R9">
    <cfRule type="expression" dxfId="139" priority="245">
      <formula>$O9="Crítico"</formula>
    </cfRule>
    <cfRule type="expression" dxfId="138" priority="246">
      <formula>$O9="Alto"</formula>
    </cfRule>
    <cfRule type="expression" dxfId="137" priority="247">
      <formula>$O9="Moderado"</formula>
    </cfRule>
    <cfRule type="expression" dxfId="136" priority="248">
      <formula>$O9="Bajo"</formula>
    </cfRule>
  </conditionalFormatting>
  <conditionalFormatting sqref="R11">
    <cfRule type="expression" dxfId="135" priority="241">
      <formula>$O11="Crítico"</formula>
    </cfRule>
    <cfRule type="expression" dxfId="134" priority="242">
      <formula>$O11="Alto"</formula>
    </cfRule>
    <cfRule type="expression" dxfId="133" priority="243">
      <formula>$O11="Moderado"</formula>
    </cfRule>
    <cfRule type="expression" dxfId="132" priority="244">
      <formula>$O11="Bajo"</formula>
    </cfRule>
  </conditionalFormatting>
  <conditionalFormatting sqref="R20:R21">
    <cfRule type="expression" dxfId="131" priority="237">
      <formula>$O20="Crítico"</formula>
    </cfRule>
    <cfRule type="expression" dxfId="130" priority="238">
      <formula>$O20="Alto"</formula>
    </cfRule>
    <cfRule type="expression" dxfId="129" priority="239">
      <formula>$O20="Moderado"</formula>
    </cfRule>
    <cfRule type="expression" dxfId="128" priority="240">
      <formula>$O20="Bajo"</formula>
    </cfRule>
  </conditionalFormatting>
  <conditionalFormatting sqref="R16">
    <cfRule type="expression" dxfId="127" priority="233">
      <formula>$O16="Crítico"</formula>
    </cfRule>
    <cfRule type="expression" dxfId="126" priority="234">
      <formula>$O16="Alto"</formula>
    </cfRule>
    <cfRule type="expression" dxfId="125" priority="235">
      <formula>$O16="Moderado"</formula>
    </cfRule>
    <cfRule type="expression" dxfId="124" priority="236">
      <formula>$O16="Bajo"</formula>
    </cfRule>
  </conditionalFormatting>
  <conditionalFormatting sqref="R4">
    <cfRule type="expression" dxfId="123" priority="213">
      <formula>$G4="Crítico"</formula>
    </cfRule>
    <cfRule type="expression" dxfId="122" priority="214">
      <formula>$G4="Alto"</formula>
    </cfRule>
    <cfRule type="expression" dxfId="121" priority="215">
      <formula>$G4="Moderado"</formula>
    </cfRule>
    <cfRule type="expression" dxfId="120" priority="216">
      <formula>$G4="Bajo"</formula>
    </cfRule>
  </conditionalFormatting>
  <conditionalFormatting sqref="S9">
    <cfRule type="expression" dxfId="119" priority="205">
      <formula>$O9="Crítico"</formula>
    </cfRule>
    <cfRule type="expression" dxfId="118" priority="206">
      <formula>$O9="Alto"</formula>
    </cfRule>
    <cfRule type="expression" dxfId="117" priority="207">
      <formula>$O9="Moderado"</formula>
    </cfRule>
    <cfRule type="expression" dxfId="116" priority="208">
      <formula>$O9="Bajo"</formula>
    </cfRule>
  </conditionalFormatting>
  <conditionalFormatting sqref="S11">
    <cfRule type="expression" dxfId="115" priority="201">
      <formula>$O11="Crítico"</formula>
    </cfRule>
    <cfRule type="expression" dxfId="114" priority="202">
      <formula>$O11="Alto"</formula>
    </cfRule>
    <cfRule type="expression" dxfId="113" priority="203">
      <formula>$O11="Moderado"</formula>
    </cfRule>
    <cfRule type="expression" dxfId="112" priority="204">
      <formula>$O11="Bajo"</formula>
    </cfRule>
  </conditionalFormatting>
  <conditionalFormatting sqref="S20:S21">
    <cfRule type="expression" dxfId="111" priority="197">
      <formula>$O20="Crítico"</formula>
    </cfRule>
    <cfRule type="expression" dxfId="110" priority="198">
      <formula>$O20="Alto"</formula>
    </cfRule>
    <cfRule type="expression" dxfId="109" priority="199">
      <formula>$O20="Moderado"</formula>
    </cfRule>
    <cfRule type="expression" dxfId="108" priority="200">
      <formula>$O20="Bajo"</formula>
    </cfRule>
  </conditionalFormatting>
  <conditionalFormatting sqref="S16">
    <cfRule type="expression" dxfId="107" priority="193">
      <formula>$O16="Crítico"</formula>
    </cfRule>
    <cfRule type="expression" dxfId="106" priority="194">
      <formula>$O16="Alto"</formula>
    </cfRule>
    <cfRule type="expression" dxfId="105" priority="195">
      <formula>$O16="Moderado"</formula>
    </cfRule>
    <cfRule type="expression" dxfId="104" priority="196">
      <formula>$O16="Bajo"</formula>
    </cfRule>
  </conditionalFormatting>
  <conditionalFormatting sqref="S4">
    <cfRule type="expression" dxfId="103" priority="173">
      <formula>$G4="Crítico"</formula>
    </cfRule>
    <cfRule type="expression" dxfId="102" priority="174">
      <formula>$G4="Alto"</formula>
    </cfRule>
    <cfRule type="expression" dxfId="101" priority="175">
      <formula>$G4="Moderado"</formula>
    </cfRule>
    <cfRule type="expression" dxfId="100" priority="176">
      <formula>$G4="Bajo"</formula>
    </cfRule>
  </conditionalFormatting>
  <conditionalFormatting sqref="T9">
    <cfRule type="expression" dxfId="99" priority="165">
      <formula>$O9="Crítico"</formula>
    </cfRule>
    <cfRule type="expression" dxfId="98" priority="166">
      <formula>$O9="Alto"</formula>
    </cfRule>
    <cfRule type="expression" dxfId="97" priority="167">
      <formula>$O9="Moderado"</formula>
    </cfRule>
    <cfRule type="expression" dxfId="96" priority="168">
      <formula>$O9="Bajo"</formula>
    </cfRule>
  </conditionalFormatting>
  <conditionalFormatting sqref="T11">
    <cfRule type="expression" dxfId="95" priority="161">
      <formula>$O11="Crítico"</formula>
    </cfRule>
    <cfRule type="expression" dxfId="94" priority="162">
      <formula>$O11="Alto"</formula>
    </cfRule>
    <cfRule type="expression" dxfId="93" priority="163">
      <formula>$O11="Moderado"</formula>
    </cfRule>
    <cfRule type="expression" dxfId="92" priority="164">
      <formula>$O11="Bajo"</formula>
    </cfRule>
  </conditionalFormatting>
  <conditionalFormatting sqref="T20:T21">
    <cfRule type="expression" dxfId="91" priority="157">
      <formula>$O20="Crítico"</formula>
    </cfRule>
    <cfRule type="expression" dxfId="90" priority="158">
      <formula>$O20="Alto"</formula>
    </cfRule>
    <cfRule type="expression" dxfId="89" priority="159">
      <formula>$O20="Moderado"</formula>
    </cfRule>
    <cfRule type="expression" dxfId="88" priority="160">
      <formula>$O20="Bajo"</formula>
    </cfRule>
  </conditionalFormatting>
  <conditionalFormatting sqref="T16">
    <cfRule type="expression" dxfId="87" priority="153">
      <formula>$O16="Crítico"</formula>
    </cfRule>
    <cfRule type="expression" dxfId="86" priority="154">
      <formula>$O16="Alto"</formula>
    </cfRule>
    <cfRule type="expression" dxfId="85" priority="155">
      <formula>$O16="Moderado"</formula>
    </cfRule>
    <cfRule type="expression" dxfId="84" priority="156">
      <formula>$O16="Bajo"</formula>
    </cfRule>
  </conditionalFormatting>
  <conditionalFormatting sqref="T4">
    <cfRule type="expression" dxfId="83" priority="133">
      <formula>$G4="Crítico"</formula>
    </cfRule>
    <cfRule type="expression" dxfId="82" priority="134">
      <formula>$G4="Alto"</formula>
    </cfRule>
    <cfRule type="expression" dxfId="81" priority="135">
      <formula>$G4="Moderado"</formula>
    </cfRule>
    <cfRule type="expression" dxfId="80" priority="136">
      <formula>$G4="Bajo"</formula>
    </cfRule>
  </conditionalFormatting>
  <conditionalFormatting sqref="U9">
    <cfRule type="expression" dxfId="79" priority="125">
      <formula>$O9="Crítico"</formula>
    </cfRule>
    <cfRule type="expression" dxfId="78" priority="126">
      <formula>$O9="Alto"</formula>
    </cfRule>
    <cfRule type="expression" dxfId="77" priority="127">
      <formula>$O9="Moderado"</formula>
    </cfRule>
    <cfRule type="expression" dxfId="76" priority="128">
      <formula>$O9="Bajo"</formula>
    </cfRule>
  </conditionalFormatting>
  <conditionalFormatting sqref="U11">
    <cfRule type="expression" dxfId="75" priority="121">
      <formula>$O11="Crítico"</formula>
    </cfRule>
    <cfRule type="expression" dxfId="74" priority="122">
      <formula>$O11="Alto"</formula>
    </cfRule>
    <cfRule type="expression" dxfId="73" priority="123">
      <formula>$O11="Moderado"</formula>
    </cfRule>
    <cfRule type="expression" dxfId="72" priority="124">
      <formula>$O11="Bajo"</formula>
    </cfRule>
  </conditionalFormatting>
  <conditionalFormatting sqref="U20:U21">
    <cfRule type="expression" dxfId="71" priority="117">
      <formula>$O20="Crítico"</formula>
    </cfRule>
    <cfRule type="expression" dxfId="70" priority="118">
      <formula>$O20="Alto"</formula>
    </cfRule>
    <cfRule type="expression" dxfId="69" priority="119">
      <formula>$O20="Moderado"</formula>
    </cfRule>
    <cfRule type="expression" dxfId="68" priority="120">
      <formula>$O20="Bajo"</formula>
    </cfRule>
  </conditionalFormatting>
  <conditionalFormatting sqref="U16">
    <cfRule type="expression" dxfId="67" priority="113">
      <formula>$O16="Crítico"</formula>
    </cfRule>
    <cfRule type="expression" dxfId="66" priority="114">
      <formula>$O16="Alto"</formula>
    </cfRule>
    <cfRule type="expression" dxfId="65" priority="115">
      <formula>$O16="Moderado"</formula>
    </cfRule>
    <cfRule type="expression" dxfId="64" priority="116">
      <formula>$O16="Bajo"</formula>
    </cfRule>
  </conditionalFormatting>
  <conditionalFormatting sqref="H24:U24">
    <cfRule type="expression" dxfId="63" priority="61">
      <formula>$O24="Crítico"</formula>
    </cfRule>
    <cfRule type="expression" dxfId="62" priority="62">
      <formula>$O24="Alto"</formula>
    </cfRule>
    <cfRule type="expression" dxfId="61" priority="63">
      <formula>$O24="Moderado"</formula>
    </cfRule>
    <cfRule type="expression" dxfId="60" priority="64">
      <formula>$O24="Bajo"</formula>
    </cfRule>
  </conditionalFormatting>
  <conditionalFormatting sqref="C25:G25">
    <cfRule type="expression" dxfId="59" priority="57">
      <formula>$G25="Crítico"</formula>
    </cfRule>
    <cfRule type="expression" dxfId="58" priority="58">
      <formula>$G25="Alto"</formula>
    </cfRule>
    <cfRule type="expression" dxfId="57" priority="59">
      <formula>$G25="Moderado"</formula>
    </cfRule>
    <cfRule type="expression" dxfId="56" priority="60">
      <formula>$G25="Bajo"</formula>
    </cfRule>
  </conditionalFormatting>
  <conditionalFormatting sqref="H25:U25">
    <cfRule type="expression" dxfId="55" priority="53">
      <formula>$O25="Crítico"</formula>
    </cfRule>
    <cfRule type="expression" dxfId="54" priority="54">
      <formula>$O25="Alto"</formula>
    </cfRule>
    <cfRule type="expression" dxfId="53" priority="55">
      <formula>$O25="Moderado"</formula>
    </cfRule>
    <cfRule type="expression" dxfId="52" priority="56">
      <formula>$O25="Bajo"</formula>
    </cfRule>
  </conditionalFormatting>
  <conditionalFormatting sqref="C26:G26">
    <cfRule type="expression" dxfId="51" priority="49">
      <formula>$G26="Crítico"</formula>
    </cfRule>
    <cfRule type="expression" dxfId="50" priority="50">
      <formula>$G26="Alto"</formula>
    </cfRule>
    <cfRule type="expression" dxfId="49" priority="51">
      <formula>$G26="Moderado"</formula>
    </cfRule>
    <cfRule type="expression" dxfId="48" priority="52">
      <formula>$G26="Bajo"</formula>
    </cfRule>
  </conditionalFormatting>
  <conditionalFormatting sqref="H26:U26">
    <cfRule type="expression" dxfId="47" priority="45">
      <formula>$O26="Crítico"</formula>
    </cfRule>
    <cfRule type="expression" dxfId="46" priority="46">
      <formula>$O26="Alto"</formula>
    </cfRule>
    <cfRule type="expression" dxfId="45" priority="47">
      <formula>$O26="Moderado"</formula>
    </cfRule>
    <cfRule type="expression" dxfId="44" priority="48">
      <formula>$O26="Bajo"</formula>
    </cfRule>
  </conditionalFormatting>
  <conditionalFormatting sqref="C27:G27">
    <cfRule type="expression" dxfId="43" priority="41">
      <formula>$G27="Crítico"</formula>
    </cfRule>
    <cfRule type="expression" dxfId="42" priority="42">
      <formula>$G27="Alto"</formula>
    </cfRule>
    <cfRule type="expression" dxfId="41" priority="43">
      <formula>$G27="Moderado"</formula>
    </cfRule>
    <cfRule type="expression" dxfId="40" priority="44">
      <formula>$G27="Bajo"</formula>
    </cfRule>
  </conditionalFormatting>
  <conditionalFormatting sqref="H27:P27 R27:U27">
    <cfRule type="expression" dxfId="39" priority="37">
      <formula>$O27="Crítico"</formula>
    </cfRule>
    <cfRule type="expression" dxfId="38" priority="38">
      <formula>$O27="Alto"</formula>
    </cfRule>
    <cfRule type="expression" dxfId="37" priority="39">
      <formula>$O27="Moderado"</formula>
    </cfRule>
    <cfRule type="expression" dxfId="36" priority="40">
      <formula>$O27="Bajo"</formula>
    </cfRule>
  </conditionalFormatting>
  <conditionalFormatting sqref="Q27">
    <cfRule type="expression" dxfId="35" priority="33">
      <formula>$O27="Crítico"</formula>
    </cfRule>
    <cfRule type="expression" dxfId="34" priority="34">
      <formula>$O27="Alto"</formula>
    </cfRule>
    <cfRule type="expression" dxfId="33" priority="35">
      <formula>$O27="Moderado"</formula>
    </cfRule>
    <cfRule type="expression" dxfId="32" priority="36">
      <formula>$O27="Bajo"</formula>
    </cfRule>
  </conditionalFormatting>
  <conditionalFormatting sqref="O29">
    <cfRule type="expression" dxfId="31" priority="29">
      <formula>$O29="Crítico"</formula>
    </cfRule>
    <cfRule type="expression" dxfId="30" priority="30">
      <formula>$O29="Alto"</formula>
    </cfRule>
    <cfRule type="expression" dxfId="29" priority="31">
      <formula>$O29="Moderado"</formula>
    </cfRule>
    <cfRule type="expression" dxfId="28" priority="32">
      <formula>$O29="Bajo"</formula>
    </cfRule>
  </conditionalFormatting>
  <conditionalFormatting sqref="C29:G29">
    <cfRule type="expression" dxfId="27" priority="25">
      <formula>$G29="Crítico"</formula>
    </cfRule>
    <cfRule type="expression" dxfId="26" priority="26">
      <formula>$G29="Alto"</formula>
    </cfRule>
    <cfRule type="expression" dxfId="25" priority="27">
      <formula>$G29="Moderado"</formula>
    </cfRule>
    <cfRule type="expression" dxfId="24" priority="28">
      <formula>$G29="Bajo"</formula>
    </cfRule>
  </conditionalFormatting>
  <conditionalFormatting sqref="H29:P29 R29:U29">
    <cfRule type="expression" dxfId="23" priority="21">
      <formula>$O29="Crítico"</formula>
    </cfRule>
    <cfRule type="expression" dxfId="22" priority="22">
      <formula>$O29="Alto"</formula>
    </cfRule>
    <cfRule type="expression" dxfId="21" priority="23">
      <formula>$O29="Moderado"</formula>
    </cfRule>
    <cfRule type="expression" dxfId="20" priority="24">
      <formula>$O29="Bajo"</formula>
    </cfRule>
  </conditionalFormatting>
  <conditionalFormatting sqref="Q29">
    <cfRule type="expression" dxfId="19" priority="17">
      <formula>$O29="Crítico"</formula>
    </cfRule>
    <cfRule type="expression" dxfId="18" priority="18">
      <formula>$O29="Alto"</formula>
    </cfRule>
    <cfRule type="expression" dxfId="17" priority="19">
      <formula>$O29="Moderado"</formula>
    </cfRule>
    <cfRule type="expression" dxfId="16" priority="20">
      <formula>$O29="Bajo"</formula>
    </cfRule>
  </conditionalFormatting>
  <conditionalFormatting sqref="O28">
    <cfRule type="expression" dxfId="15" priority="13">
      <formula>$O28="Crítico"</formula>
    </cfRule>
    <cfRule type="expression" dxfId="14" priority="14">
      <formula>$O28="Alto"</formula>
    </cfRule>
    <cfRule type="expression" dxfId="13" priority="15">
      <formula>$O28="Moderado"</formula>
    </cfRule>
    <cfRule type="expression" dxfId="12" priority="16">
      <formula>$O28="Bajo"</formula>
    </cfRule>
  </conditionalFormatting>
  <conditionalFormatting sqref="C28:G28">
    <cfRule type="expression" dxfId="11" priority="9">
      <formula>$G28="Crítico"</formula>
    </cfRule>
    <cfRule type="expression" dxfId="10" priority="10">
      <formula>$G28="Alto"</formula>
    </cfRule>
    <cfRule type="expression" dxfId="9" priority="11">
      <formula>$G28="Moderado"</formula>
    </cfRule>
    <cfRule type="expression" dxfId="8" priority="12">
      <formula>$G28="Bajo"</formula>
    </cfRule>
  </conditionalFormatting>
  <conditionalFormatting sqref="H28:P28 R28:U28">
    <cfRule type="expression" dxfId="7" priority="5">
      <formula>$O28="Crítico"</formula>
    </cfRule>
    <cfRule type="expression" dxfId="6" priority="6">
      <formula>$O28="Alto"</formula>
    </cfRule>
    <cfRule type="expression" dxfId="5" priority="7">
      <formula>$O28="Moderado"</formula>
    </cfRule>
    <cfRule type="expression" dxfId="4" priority="8">
      <formula>$O28="Bajo"</formula>
    </cfRule>
  </conditionalFormatting>
  <conditionalFormatting sqref="Q28">
    <cfRule type="expression" dxfId="3" priority="1">
      <formula>$O28="Crítico"</formula>
    </cfRule>
    <cfRule type="expression" dxfId="2" priority="2">
      <formula>$O28="Alto"</formula>
    </cfRule>
    <cfRule type="expression" dxfId="1" priority="3">
      <formula>$O28="Moderado"</formula>
    </cfRule>
    <cfRule type="expression" dxfId="0" priority="4">
      <formula>$O28="Bajo"</formula>
    </cfRule>
  </conditionalFormatting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00000000-0002-0000-0300-000001000000}">
          <x14:formula1>
            <xm:f>Codificacion!$A$2:$A$6</xm:f>
          </x14:formula1>
          <xm:sqref>M3:N29 E3:F29</xm:sqref>
        </x14:dataValidation>
        <x14:dataValidation type="list" allowBlank="1" showInputMessage="1" showErrorMessage="1" xr:uid="{2657EE69-5875-4CD6-8846-D7812D8EC19B}">
          <x14:formula1>
            <xm:f>'riesgo inherente-Anexo '!$F$2:$F$5</xm:f>
          </x14:formula1>
          <xm:sqref>G3:G29</xm:sqref>
        </x14:dataValidation>
        <x14:dataValidation type="list" allowBlank="1" showInputMessage="1" showErrorMessage="1" xr:uid="{00000000-0002-0000-0300-000003000000}">
          <x14:formula1>
            <xm:f>'riesgo inherente-Anexo '!$H$2:$H$3</xm:f>
          </x14:formula1>
          <xm:sqref>K3:K29</xm:sqref>
        </x14:dataValidation>
        <x14:dataValidation type="list" allowBlank="1" showInputMessage="1" showErrorMessage="1" xr:uid="{00000000-0002-0000-0300-000004000000}">
          <x14:formula1>
            <xm:f>'riesgo inherente-Anexo '!$G$2:$G$6</xm:f>
          </x14:formula1>
          <xm:sqref>J3:J29</xm:sqref>
        </x14:dataValidation>
        <x14:dataValidation type="list" allowBlank="1" showInputMessage="1" showErrorMessage="1" xr:uid="{00000000-0002-0000-0300-000005000000}">
          <x14:formula1>
            <xm:f>'riesgo inherente-Anexo '!$I$2:$I$4</xm:f>
          </x14:formula1>
          <xm:sqref>L3:L29 R3:R29</xm:sqref>
        </x14:dataValidation>
        <x14:dataValidation type="list" allowBlank="1" showInputMessage="1" showErrorMessage="1" xr:uid="{00000000-0002-0000-0300-000006000000}">
          <x14:formula1>
            <xm:f>'riesgo inherente-Anexo '!$J$2:$J$6</xm:f>
          </x14:formula1>
          <xm:sqref>U3:U29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-0.499984740745262"/>
  </sheetPr>
  <dimension ref="A1:K28"/>
  <sheetViews>
    <sheetView zoomScale="180" zoomScaleNormal="180" workbookViewId="0">
      <pane ySplit="1" topLeftCell="A23" activePane="bottomLeft" state="frozen"/>
      <selection activeCell="F3" sqref="F3"/>
      <selection pane="bottomLeft" activeCell="A3" sqref="A3"/>
    </sheetView>
  </sheetViews>
  <sheetFormatPr baseColWidth="10" defaultColWidth="11.85546875" defaultRowHeight="15" x14ac:dyDescent="0.3"/>
  <cols>
    <col min="1" max="1" width="11.28515625" style="6" bestFit="1" customWidth="1"/>
    <col min="2" max="2" width="8.28515625" style="6" bestFit="1" customWidth="1"/>
    <col min="3" max="9" width="11.85546875" style="6"/>
    <col min="10" max="10" width="16.42578125" style="6" customWidth="1"/>
    <col min="11" max="11" width="20.42578125" style="6" customWidth="1"/>
    <col min="12" max="16384" width="11.85546875" style="6"/>
  </cols>
  <sheetData>
    <row r="1" spans="1:11" ht="30.75" thickBot="1" x14ac:dyDescent="0.35">
      <c r="A1" s="11" t="s">
        <v>37</v>
      </c>
      <c r="B1" s="11" t="s">
        <v>36</v>
      </c>
      <c r="C1" s="11" t="s">
        <v>35</v>
      </c>
      <c r="D1" s="11" t="s">
        <v>34</v>
      </c>
      <c r="F1" s="11" t="s">
        <v>34</v>
      </c>
      <c r="G1" s="11" t="s">
        <v>48</v>
      </c>
      <c r="H1" s="14" t="s">
        <v>50</v>
      </c>
      <c r="I1" s="14" t="s">
        <v>17</v>
      </c>
      <c r="J1" s="14" t="s">
        <v>55</v>
      </c>
      <c r="K1" s="14" t="s">
        <v>63</v>
      </c>
    </row>
    <row r="2" spans="1:11" ht="30" x14ac:dyDescent="0.3">
      <c r="A2" s="10">
        <v>0</v>
      </c>
      <c r="B2" s="10">
        <v>0</v>
      </c>
      <c r="C2" s="10">
        <v>-999</v>
      </c>
      <c r="D2" s="10" t="s">
        <v>4</v>
      </c>
      <c r="F2" s="14" t="s">
        <v>4</v>
      </c>
      <c r="G2" s="14" t="s">
        <v>2</v>
      </c>
      <c r="H2" s="14" t="s">
        <v>5</v>
      </c>
      <c r="I2" s="14" t="s">
        <v>1</v>
      </c>
      <c r="J2" s="14" t="s">
        <v>57</v>
      </c>
      <c r="K2" s="15" t="s">
        <v>68</v>
      </c>
    </row>
    <row r="3" spans="1:11" x14ac:dyDescent="0.3">
      <c r="A3" s="10">
        <v>0</v>
      </c>
      <c r="B3" s="10">
        <v>1</v>
      </c>
      <c r="C3" s="10">
        <v>0</v>
      </c>
      <c r="D3" s="10" t="s">
        <v>4</v>
      </c>
      <c r="F3" s="14" t="s">
        <v>33</v>
      </c>
      <c r="G3" s="14" t="s">
        <v>49</v>
      </c>
      <c r="H3" s="14" t="s">
        <v>0</v>
      </c>
      <c r="I3" s="14" t="s">
        <v>3</v>
      </c>
      <c r="J3" s="14" t="s">
        <v>56</v>
      </c>
      <c r="K3" s="16" t="s">
        <v>67</v>
      </c>
    </row>
    <row r="4" spans="1:11" x14ac:dyDescent="0.3">
      <c r="A4" s="10">
        <v>1</v>
      </c>
      <c r="B4" s="10">
        <v>1</v>
      </c>
      <c r="C4" s="10">
        <f t="shared" ref="C4:C28" si="0">+A4*B4</f>
        <v>1</v>
      </c>
      <c r="D4" s="10" t="s">
        <v>4</v>
      </c>
      <c r="F4" s="14" t="s">
        <v>32</v>
      </c>
      <c r="G4" s="14" t="s">
        <v>8</v>
      </c>
      <c r="I4" s="14" t="s">
        <v>54</v>
      </c>
      <c r="J4" s="14" t="s">
        <v>61</v>
      </c>
      <c r="K4" s="16" t="s">
        <v>64</v>
      </c>
    </row>
    <row r="5" spans="1:11" x14ac:dyDescent="0.3">
      <c r="A5" s="10">
        <v>1</v>
      </c>
      <c r="B5" s="10">
        <v>2</v>
      </c>
      <c r="C5" s="10">
        <f t="shared" si="0"/>
        <v>2</v>
      </c>
      <c r="D5" s="10" t="s">
        <v>4</v>
      </c>
      <c r="F5" s="14" t="s">
        <v>31</v>
      </c>
      <c r="G5" s="14" t="s">
        <v>7</v>
      </c>
      <c r="J5" s="14" t="s">
        <v>58</v>
      </c>
      <c r="K5" s="16" t="s">
        <v>65</v>
      </c>
    </row>
    <row r="6" spans="1:11" x14ac:dyDescent="0.3">
      <c r="A6" s="10">
        <v>2</v>
      </c>
      <c r="B6" s="10">
        <v>1</v>
      </c>
      <c r="C6" s="10">
        <f t="shared" si="0"/>
        <v>2</v>
      </c>
      <c r="D6" s="10" t="s">
        <v>4</v>
      </c>
      <c r="G6" s="14" t="s">
        <v>6</v>
      </c>
      <c r="J6" s="14" t="s">
        <v>59</v>
      </c>
      <c r="K6" s="16" t="s">
        <v>70</v>
      </c>
    </row>
    <row r="7" spans="1:11" x14ac:dyDescent="0.3">
      <c r="A7" s="10">
        <v>1</v>
      </c>
      <c r="B7" s="10">
        <v>3</v>
      </c>
      <c r="C7" s="10">
        <f t="shared" si="0"/>
        <v>3</v>
      </c>
      <c r="D7" s="10" t="s">
        <v>4</v>
      </c>
      <c r="K7" s="16" t="s">
        <v>66</v>
      </c>
    </row>
    <row r="8" spans="1:11" ht="16.5" x14ac:dyDescent="0.3">
      <c r="A8" s="10">
        <v>3</v>
      </c>
      <c r="B8" s="10">
        <v>1</v>
      </c>
      <c r="C8" s="10">
        <f t="shared" si="0"/>
        <v>3</v>
      </c>
      <c r="D8" s="10" t="s">
        <v>4</v>
      </c>
      <c r="K8" s="16" t="s">
        <v>69</v>
      </c>
    </row>
    <row r="9" spans="1:11" x14ac:dyDescent="0.3">
      <c r="A9" s="10">
        <v>1</v>
      </c>
      <c r="B9" s="10">
        <v>4</v>
      </c>
      <c r="C9" s="10">
        <f t="shared" si="0"/>
        <v>4</v>
      </c>
      <c r="D9" s="10" t="s">
        <v>4</v>
      </c>
      <c r="K9" s="17"/>
    </row>
    <row r="10" spans="1:11" x14ac:dyDescent="0.3">
      <c r="A10" s="10">
        <v>2</v>
      </c>
      <c r="B10" s="10">
        <v>2</v>
      </c>
      <c r="C10" s="10">
        <f t="shared" si="0"/>
        <v>4</v>
      </c>
      <c r="D10" s="10" t="s">
        <v>4</v>
      </c>
    </row>
    <row r="11" spans="1:11" x14ac:dyDescent="0.3">
      <c r="A11" s="10">
        <v>4</v>
      </c>
      <c r="B11" s="10">
        <v>1</v>
      </c>
      <c r="C11" s="10">
        <f t="shared" si="0"/>
        <v>4</v>
      </c>
      <c r="D11" s="10" t="s">
        <v>4</v>
      </c>
    </row>
    <row r="12" spans="1:11" x14ac:dyDescent="0.3">
      <c r="A12" s="10">
        <v>1</v>
      </c>
      <c r="B12" s="10">
        <v>5</v>
      </c>
      <c r="C12" s="10">
        <f t="shared" si="0"/>
        <v>5</v>
      </c>
      <c r="D12" s="10" t="s">
        <v>4</v>
      </c>
    </row>
    <row r="13" spans="1:11" x14ac:dyDescent="0.3">
      <c r="A13" s="10">
        <v>5</v>
      </c>
      <c r="B13" s="10">
        <v>1</v>
      </c>
      <c r="C13" s="10">
        <f t="shared" si="0"/>
        <v>5</v>
      </c>
      <c r="D13" s="10" t="s">
        <v>4</v>
      </c>
    </row>
    <row r="14" spans="1:11" x14ac:dyDescent="0.3">
      <c r="A14" s="9">
        <v>2</v>
      </c>
      <c r="B14" s="9">
        <v>3</v>
      </c>
      <c r="C14" s="9">
        <f t="shared" si="0"/>
        <v>6</v>
      </c>
      <c r="D14" s="9" t="s">
        <v>33</v>
      </c>
    </row>
    <row r="15" spans="1:11" x14ac:dyDescent="0.3">
      <c r="A15" s="9">
        <v>3</v>
      </c>
      <c r="B15" s="9">
        <v>2</v>
      </c>
      <c r="C15" s="9">
        <f t="shared" si="0"/>
        <v>6</v>
      </c>
      <c r="D15" s="9" t="s">
        <v>33</v>
      </c>
    </row>
    <row r="16" spans="1:11" x14ac:dyDescent="0.3">
      <c r="A16" s="9">
        <v>2</v>
      </c>
      <c r="B16" s="9">
        <v>4</v>
      </c>
      <c r="C16" s="9">
        <f t="shared" si="0"/>
        <v>8</v>
      </c>
      <c r="D16" s="23" t="s">
        <v>33</v>
      </c>
    </row>
    <row r="17" spans="1:4" x14ac:dyDescent="0.3">
      <c r="A17" s="9">
        <v>4</v>
      </c>
      <c r="B17" s="9">
        <v>2</v>
      </c>
      <c r="C17" s="9">
        <f t="shared" si="0"/>
        <v>8</v>
      </c>
      <c r="D17" s="9" t="s">
        <v>33</v>
      </c>
    </row>
    <row r="18" spans="1:4" x14ac:dyDescent="0.3">
      <c r="A18" s="9">
        <v>3</v>
      </c>
      <c r="B18" s="9">
        <v>3</v>
      </c>
      <c r="C18" s="9">
        <f t="shared" si="0"/>
        <v>9</v>
      </c>
      <c r="D18" s="9" t="s">
        <v>33</v>
      </c>
    </row>
    <row r="19" spans="1:4" x14ac:dyDescent="0.3">
      <c r="A19" s="9">
        <v>2</v>
      </c>
      <c r="B19" s="9">
        <v>5</v>
      </c>
      <c r="C19" s="9">
        <f t="shared" si="0"/>
        <v>10</v>
      </c>
      <c r="D19" s="9" t="s">
        <v>33</v>
      </c>
    </row>
    <row r="20" spans="1:4" x14ac:dyDescent="0.3">
      <c r="A20" s="9">
        <v>5</v>
      </c>
      <c r="B20" s="9">
        <v>2</v>
      </c>
      <c r="C20" s="9">
        <f t="shared" si="0"/>
        <v>10</v>
      </c>
      <c r="D20" s="9" t="s">
        <v>33</v>
      </c>
    </row>
    <row r="21" spans="1:4" x14ac:dyDescent="0.3">
      <c r="A21" s="8">
        <v>3</v>
      </c>
      <c r="B21" s="8">
        <v>4</v>
      </c>
      <c r="C21" s="8">
        <f t="shared" si="0"/>
        <v>12</v>
      </c>
      <c r="D21" s="8" t="s">
        <v>32</v>
      </c>
    </row>
    <row r="22" spans="1:4" x14ac:dyDescent="0.3">
      <c r="A22" s="8">
        <v>4</v>
      </c>
      <c r="B22" s="8">
        <v>3</v>
      </c>
      <c r="C22" s="8">
        <f t="shared" si="0"/>
        <v>12</v>
      </c>
      <c r="D22" s="8" t="s">
        <v>32</v>
      </c>
    </row>
    <row r="23" spans="1:4" x14ac:dyDescent="0.3">
      <c r="A23" s="8">
        <v>3</v>
      </c>
      <c r="B23" s="8">
        <v>5</v>
      </c>
      <c r="C23" s="8">
        <f t="shared" si="0"/>
        <v>15</v>
      </c>
      <c r="D23" s="8" t="s">
        <v>32</v>
      </c>
    </row>
    <row r="24" spans="1:4" x14ac:dyDescent="0.3">
      <c r="A24" s="8">
        <v>5</v>
      </c>
      <c r="B24" s="8">
        <v>3</v>
      </c>
      <c r="C24" s="8">
        <f t="shared" si="0"/>
        <v>15</v>
      </c>
      <c r="D24" s="8" t="s">
        <v>32</v>
      </c>
    </row>
    <row r="25" spans="1:4" x14ac:dyDescent="0.3">
      <c r="A25" s="7">
        <v>4</v>
      </c>
      <c r="B25" s="7">
        <v>4</v>
      </c>
      <c r="C25" s="7">
        <f t="shared" si="0"/>
        <v>16</v>
      </c>
      <c r="D25" s="7" t="s">
        <v>31</v>
      </c>
    </row>
    <row r="26" spans="1:4" x14ac:dyDescent="0.3">
      <c r="A26" s="7">
        <v>4</v>
      </c>
      <c r="B26" s="7">
        <v>5</v>
      </c>
      <c r="C26" s="7">
        <f t="shared" si="0"/>
        <v>20</v>
      </c>
      <c r="D26" s="7" t="s">
        <v>31</v>
      </c>
    </row>
    <row r="27" spans="1:4" x14ac:dyDescent="0.3">
      <c r="A27" s="7">
        <v>5</v>
      </c>
      <c r="B27" s="7">
        <v>4</v>
      </c>
      <c r="C27" s="7">
        <f t="shared" si="0"/>
        <v>20</v>
      </c>
      <c r="D27" s="7" t="s">
        <v>31</v>
      </c>
    </row>
    <row r="28" spans="1:4" x14ac:dyDescent="0.3">
      <c r="A28" s="7">
        <v>5</v>
      </c>
      <c r="B28" s="7">
        <v>5</v>
      </c>
      <c r="C28" s="7">
        <f t="shared" si="0"/>
        <v>25</v>
      </c>
      <c r="D28" s="7" t="s">
        <v>31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7"/>
  <sheetViews>
    <sheetView showGridLines="0" topLeftCell="D1" zoomScale="220" zoomScaleNormal="220" workbookViewId="0">
      <selection activeCell="F6" sqref="F6"/>
    </sheetView>
  </sheetViews>
  <sheetFormatPr baseColWidth="10" defaultRowHeight="15" x14ac:dyDescent="0.3"/>
  <cols>
    <col min="1" max="1" width="18" bestFit="1" customWidth="1"/>
    <col min="2" max="2" width="4.28515625" style="1" bestFit="1" customWidth="1"/>
    <col min="3" max="3" width="37.28515625" bestFit="1" customWidth="1"/>
    <col min="4" max="4" width="4.42578125" bestFit="1" customWidth="1"/>
    <col min="5" max="5" width="35.85546875" bestFit="1" customWidth="1"/>
  </cols>
  <sheetData>
    <row r="1" spans="1:6" x14ac:dyDescent="0.3">
      <c r="B1" s="13" t="s">
        <v>38</v>
      </c>
      <c r="E1" s="13" t="s">
        <v>39</v>
      </c>
      <c r="F1" t="s">
        <v>111</v>
      </c>
    </row>
    <row r="2" spans="1:6" x14ac:dyDescent="0.3">
      <c r="A2">
        <v>1</v>
      </c>
      <c r="B2" s="12" t="s">
        <v>73</v>
      </c>
      <c r="E2" s="12" t="s">
        <v>43</v>
      </c>
      <c r="F2" t="s">
        <v>114</v>
      </c>
    </row>
    <row r="3" spans="1:6" x14ac:dyDescent="0.3">
      <c r="A3">
        <v>2</v>
      </c>
      <c r="B3" s="12" t="s">
        <v>74</v>
      </c>
      <c r="E3" s="12" t="s">
        <v>44</v>
      </c>
      <c r="F3" t="s">
        <v>112</v>
      </c>
    </row>
    <row r="4" spans="1:6" x14ac:dyDescent="0.3">
      <c r="A4">
        <v>3</v>
      </c>
      <c r="B4" s="12" t="s">
        <v>40</v>
      </c>
      <c r="E4" s="12" t="s">
        <v>45</v>
      </c>
      <c r="F4" t="s">
        <v>113</v>
      </c>
    </row>
    <row r="5" spans="1:6" x14ac:dyDescent="0.3">
      <c r="A5">
        <v>4</v>
      </c>
      <c r="B5" s="12" t="s">
        <v>41</v>
      </c>
      <c r="E5" s="12" t="s">
        <v>46</v>
      </c>
      <c r="F5" t="s">
        <v>115</v>
      </c>
    </row>
    <row r="6" spans="1:6" x14ac:dyDescent="0.3">
      <c r="A6">
        <v>5</v>
      </c>
      <c r="B6" s="12" t="s">
        <v>42</v>
      </c>
      <c r="E6" s="12" t="s">
        <v>47</v>
      </c>
      <c r="F6" t="s">
        <v>116</v>
      </c>
    </row>
    <row r="7" spans="1:6" x14ac:dyDescent="0.3">
      <c r="B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RIESGO INHERENTE </vt:lpstr>
      <vt:lpstr>riesgo inherente-Anexo </vt:lpstr>
      <vt:lpstr>Codificacion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</dc:creator>
  <cp:lastModifiedBy>Diego Fernando Betancour Palacios</cp:lastModifiedBy>
  <dcterms:created xsi:type="dcterms:W3CDTF">2018-09-29T14:15:01Z</dcterms:created>
  <dcterms:modified xsi:type="dcterms:W3CDTF">2022-04-01T15:46:13Z</dcterms:modified>
</cp:coreProperties>
</file>