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updateLinks="never"/>
  <mc:AlternateContent xmlns:mc="http://schemas.openxmlformats.org/markup-compatibility/2006">
    <mc:Choice Requires="x15">
      <x15ac:absPath xmlns:x15ac="http://schemas.microsoft.com/office/spreadsheetml/2010/11/ac" url="https://d.docs.live.net/4e9f352d8099da86/Documentos/Año 2022/Seminarios/Comités SIAR/"/>
    </mc:Choice>
  </mc:AlternateContent>
  <xr:revisionPtr revIDLastSave="3" documentId="8_{23612824-0038-4AB9-BD7A-758EC937AD7B}" xr6:coauthVersionLast="47" xr6:coauthVersionMax="47" xr10:uidLastSave="{D7C18B65-C81D-49C6-9CD5-849485003A69}"/>
  <bookViews>
    <workbookView xWindow="-120" yWindow="-120" windowWidth="29040" windowHeight="15720" activeTab="2" xr2:uid="{00000000-000D-0000-FFFF-FFFF00000000}"/>
  </bookViews>
  <sheets>
    <sheet name="DATA Registro eventos SARO" sheetId="9" r:id="rId1"/>
    <sheet name="Descripcion campos registro" sheetId="10" r:id="rId2"/>
    <sheet name="RIESGO INHERENTE " sheetId="5" r:id="rId3"/>
    <sheet name="Plan de Continuidad" sheetId="8" r:id="rId4"/>
    <sheet name="riesgo inherente-Anexo " sheetId="6" r:id="rId5"/>
    <sheet name="Codificacion" sheetId="1" r:id="rId6"/>
  </sheets>
  <externalReferences>
    <externalReference r:id="rId7"/>
    <externalReference r:id="rId8"/>
    <externalReference r:id="rId9"/>
    <externalReference r:id="rId10"/>
  </externalReferences>
  <definedNames>
    <definedName name="___nit1" localSheetId="3">#REF!</definedName>
    <definedName name="___nit1">#REF!</definedName>
    <definedName name="__nit1" localSheetId="3">#REF!</definedName>
    <definedName name="__nit1">#REF!</definedName>
    <definedName name="_xlnm._FilterDatabase" localSheetId="1" hidden="1">'Descripcion campos registro'!$A$1:$B$16</definedName>
    <definedName name="_xlnm._FilterDatabase" localSheetId="2" hidden="1">'RIESGO INHERENTE '!$A$2:$U$72</definedName>
    <definedName name="_Key1" localSheetId="3" hidden="1">#REF!</definedName>
    <definedName name="_Key1" hidden="1">#REF!</definedName>
    <definedName name="_Key2" localSheetId="3" hidden="1">#REF!</definedName>
    <definedName name="_Key2" hidden="1">#REF!</definedName>
    <definedName name="_nit1" localSheetId="3">#REF!</definedName>
    <definedName name="_nit1">#REF!</definedName>
    <definedName name="_Order1" hidden="1">255</definedName>
    <definedName name="_Order2" hidden="1">255</definedName>
    <definedName name="_Sort" localSheetId="3" hidden="1">#REF!</definedName>
    <definedName name="_Sort" hidden="1">#REF!</definedName>
    <definedName name="A_impresión_IM" localSheetId="3">#REF!</definedName>
    <definedName name="A_impresión_IM">#REF!</definedName>
    <definedName name="aaa" localSheetId="3">MATCH(0.01,'Plan de Continuidad'!End_Bal,-1)+1</definedName>
    <definedName name="aaa" localSheetId="4">MATCH(0.01,End_Bal,-1)+1</definedName>
    <definedName name="aaa">MATCH(0.01,End_Bal,-1)+1</definedName>
    <definedName name="agencias">[1]Listas!$U$2:$U$10</definedName>
    <definedName name="avvillas" localSheetId="3">#REF!</definedName>
    <definedName name="avvillas">#REF!</definedName>
    <definedName name="BANCOS">[2]BANCOS!$A$2:$A$25</definedName>
    <definedName name="Beg_Bal" localSheetId="3">#REF!</definedName>
    <definedName name="Beg_Bal">#REF!</definedName>
    <definedName name="cartera" localSheetId="3">#REF!</definedName>
    <definedName name="cartera">#REF!</definedName>
    <definedName name="clientes" localSheetId="3">#REF!</definedName>
    <definedName name="clientes">#REF!</definedName>
    <definedName name="Data" localSheetId="3">#REF!</definedName>
    <definedName name="Data">#REF!</definedName>
    <definedName name="depositos" localSheetId="3">#REF!</definedName>
    <definedName name="depositos">#REF!</definedName>
    <definedName name="DINERS" localSheetId="3">#REF!</definedName>
    <definedName name="DINERS">#REF!</definedName>
    <definedName name="End_Bal" localSheetId="3">#REF!</definedName>
    <definedName name="End_Bal">#REF!</definedName>
    <definedName name="Extra_Pay" localSheetId="3">#REF!</definedName>
    <definedName name="Extra_Pay">#REF!</definedName>
    <definedName name="FECHA" localSheetId="3">#REF!</definedName>
    <definedName name="FECHA">#REF!</definedName>
    <definedName name="Full_Print" localSheetId="3">#REF!</definedName>
    <definedName name="Full_Print">#REF!</definedName>
    <definedName name="Header_Row">ROW(#REF!)</definedName>
    <definedName name="Int" localSheetId="3">#REF!</definedName>
    <definedName name="Int">#REF!</definedName>
    <definedName name="Interest_Rate" localSheetId="3">#REF!</definedName>
    <definedName name="Interest_Rate">#REF!</definedName>
    <definedName name="ITEM" localSheetId="3">#REF!</definedName>
    <definedName name="ITEM">#REF!</definedName>
    <definedName name="Last_Row" localSheetId="0">#N/A</definedName>
    <definedName name="Last_Row" localSheetId="3">IF([3]COOADAMS!Values_Entered,Header_Row+[3]COOADAMS!Number_of_Payments,Header_Row)</definedName>
    <definedName name="Last_Row" localSheetId="4">IF([3]COOADAMS!Values_Entered,Header_Row+[3]COOADAMS!Number_of_Payments,Header_Row)</definedName>
    <definedName name="Last_Row">IF([3]COOADAMS!Values_Entered,Header_Row+[3]COOADAMS!Number_of_Payments,Header_Row)</definedName>
    <definedName name="Loan_Amount" localSheetId="3">#REF!</definedName>
    <definedName name="Loan_Amount">#REF!</definedName>
    <definedName name="Loan_Start" localSheetId="3">#REF!</definedName>
    <definedName name="Loan_Start">#REF!</definedName>
    <definedName name="Loan_Years" localSheetId="3">#REF!</definedName>
    <definedName name="Loan_Years">#REF!</definedName>
    <definedName name="MONITOR" localSheetId="3">#REF!</definedName>
    <definedName name="MONITOR">#REF!</definedName>
    <definedName name="MONITOR_AVVILLAS" localSheetId="3">#REF!</definedName>
    <definedName name="MONITOR_AVVILLAS">#REF!</definedName>
    <definedName name="Net_Income" localSheetId="3">#REF!</definedName>
    <definedName name="Net_Income">#REF!</definedName>
    <definedName name="NetIncomeGrowth" localSheetId="3">#REF!</definedName>
    <definedName name="NetIncomeGrowth">#REF!</definedName>
    <definedName name="nits" localSheetId="3">#REF!</definedName>
    <definedName name="nits">#REF!</definedName>
    <definedName name="NombreRango1" localSheetId="3">#REF!</definedName>
    <definedName name="NombreRango1">#REF!</definedName>
    <definedName name="Num_Pmt_Per_Year" localSheetId="3">#REF!</definedName>
    <definedName name="Num_Pmt_Per_Year">#REF!</definedName>
    <definedName name="Number_of_Payments" localSheetId="3">MATCH(0.01,'Plan de Continuidad'!End_Bal,-1)+1</definedName>
    <definedName name="Number_of_Payments" localSheetId="4">MATCH(0.01,End_Bal,-1)+1</definedName>
    <definedName name="Number_of_Payments">MATCH(0.01,End_Bal,-1)+1</definedName>
    <definedName name="Other_Growth" localSheetId="3">#REF!</definedName>
    <definedName name="Other_Growth">#REF!</definedName>
    <definedName name="Pay_Date" localSheetId="3">#REF!</definedName>
    <definedName name="Pay_Date">#REF!</definedName>
    <definedName name="Pay_Num" localSheetId="3">#REF!</definedName>
    <definedName name="Pay_Num">#REF!</definedName>
    <definedName name="Payment_Date" localSheetId="0">DATE(YEAR([0]!Loan_Start),MONTH([0]!Loan_Start)+Payment_Number,DAY([0]!Loan_Start))</definedName>
    <definedName name="Payment_Date" localSheetId="3">DATE(YEAR('Plan de Continuidad'!Loan_Start),MONTH('Plan de Continuidad'!Loan_Start)+Payment_Number,DAY('Plan de Continuidad'!Loan_Start))</definedName>
    <definedName name="Payment_Date" localSheetId="4">DATE(YEAR(Loan_Start),MONTH(Loan_Start)+Payment_Number,DAY(Loan_Start))</definedName>
    <definedName name="Payment_Date">DATE(YEAR(Loan_Start),MONTH(Loan_Start)+Payment_Number,DAY(Loan_Start))</definedName>
    <definedName name="Princ" localSheetId="3">#REF!</definedName>
    <definedName name="Princ">#REF!</definedName>
    <definedName name="Print_Area_Reset" localSheetId="0">OFFSET([0]!Full_Print,0,0,'DATA Registro eventos SARO'!Last_Row)</definedName>
    <definedName name="Print_Area_Reset" localSheetId="3">OFFSET('Plan de Continuidad'!Full_Print,0,0,'Plan de Continuidad'!Last_Row)</definedName>
    <definedName name="Print_Area_Reset" localSheetId="4">OFFSET(Full_Print,0,0,'riesgo inherente-Anexo '!Last_Row)</definedName>
    <definedName name="Print_Area_Reset">OFFSET(Full_Print,0,0,Last_Row)</definedName>
    <definedName name="Rand1" localSheetId="3">#REF!</definedName>
    <definedName name="Rand1">#REF!</definedName>
    <definedName name="Rand2" localSheetId="3">#REF!</definedName>
    <definedName name="Rand2">#REF!</definedName>
    <definedName name="RangoBeneficiosNetos">[4]DatosResumen!$B$9:$B$19,[4]DatosResumen!$D$9:$D$19</definedName>
    <definedName name="Retail_Growth" localSheetId="3">#REF!</definedName>
    <definedName name="Retail_Growth">#REF!</definedName>
    <definedName name="Revenue" localSheetId="3">#REF!</definedName>
    <definedName name="Revenue">#REF!</definedName>
    <definedName name="RevenueGrowth" localSheetId="3">#REF!</definedName>
    <definedName name="RevenueGrowth">#REF!</definedName>
    <definedName name="Sched_Pay" localSheetId="3">#REF!</definedName>
    <definedName name="Sched_Pay">#REF!</definedName>
    <definedName name="Scheduled_Extra_Payments" localSheetId="3">#REF!</definedName>
    <definedName name="Scheduled_Extra_Payments">#REF!</definedName>
    <definedName name="Scheduled_Interest_Rate" localSheetId="3">#REF!</definedName>
    <definedName name="Scheduled_Interest_Rate">#REF!</definedName>
    <definedName name="Scheduled_Monthly_Payment" localSheetId="3">#REF!</definedName>
    <definedName name="Scheduled_Monthly_Payment">#REF!</definedName>
    <definedName name="sdfda" localSheetId="0">Scheduled_Payment+Extra_Payment</definedName>
    <definedName name="sdfda" localSheetId="3">Scheduled_Payment+Extra_Payment</definedName>
    <definedName name="sdfda" localSheetId="4">Scheduled_Payment+Extra_Payment</definedName>
    <definedName name="sdfda">Scheduled_Payment+Extra_Payment</definedName>
    <definedName name="seg" localSheetId="3">#REF!</definedName>
    <definedName name="seg">#REF!</definedName>
    <definedName name="TABLA" localSheetId="3">#REF!</definedName>
    <definedName name="TABLA">#REF!</definedName>
    <definedName name="tablasJG" localSheetId="3">#REF!</definedName>
    <definedName name="tablasJG">#REF!</definedName>
    <definedName name="Table1" localSheetId="3">#REF!</definedName>
    <definedName name="Table1">#REF!</definedName>
    <definedName name="tablita" localSheetId="3">#REF!</definedName>
    <definedName name="tablita">#REF!</definedName>
    <definedName name="Tax_Growth" localSheetId="3">#REF!</definedName>
    <definedName name="Tax_Growth">#REF!</definedName>
    <definedName name="_xlnm.Print_Titles" localSheetId="3">'Plan de Continuidad'!$1:$1</definedName>
    <definedName name="_xlnm.Print_Titles">#N/A</definedName>
    <definedName name="Total_Interest" localSheetId="3">#REF!</definedName>
    <definedName name="Total_Interest">#REF!</definedName>
    <definedName name="Total_Pay" localSheetId="3">#REF!</definedName>
    <definedName name="Total_Pay">#REF!</definedName>
    <definedName name="Total_Payment" localSheetId="0">Scheduled_Payment+Extra_Payment</definedName>
    <definedName name="Total_Payment" localSheetId="3">Scheduled_Payment+Extra_Payment</definedName>
    <definedName name="Total_Payment" localSheetId="4">Scheduled_Payment+Extra_Payment</definedName>
    <definedName name="Total_Payment">Scheduled_Payment+Extra_Payment</definedName>
    <definedName name="Values_Entered" localSheetId="3">IF('Plan de Continuidad'!Loan_Amount*'Plan de Continuidad'!Interest_Rate*'Plan de Continuidad'!Loan_Years*'Plan de Continuidad'!Loan_Start&gt;0,1,0)</definedName>
    <definedName name="Values_Entered" localSheetId="4">IF(Loan_Amount*Interest_Rate*Loan_Years*Loan_Start&gt;0,1,0)</definedName>
    <definedName name="Values_Entered">IF(Loan_Amount*Interest_Rate*Loan_Years*Loan_Start&gt;0,1,0)</definedName>
    <definedName name="verificar" localSheetId="0">#N/A</definedName>
    <definedName name="verificar" localSheetId="3">IF([3]COOADAMS!Values_Entered,Header_Row+[3]COOADAMS!Number_of_Payments,Header_Row)</definedName>
    <definedName name="verificar" localSheetId="4">IF([3]COOADAMS!Values_Entered,Header_Row+[3]COOADAMS!Number_of_Payments,Header_Row)</definedName>
    <definedName name="verificar">IF([3]COOADAMS!Values_Entered,Header_Row+[3]COOADAMS!Number_of_Payments,Header_Row)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56" i="5" l="1"/>
  <c r="Q51" i="5"/>
  <c r="T16" i="5"/>
  <c r="Q16" i="5"/>
  <c r="P16" i="5"/>
  <c r="O16" i="5"/>
  <c r="H16" i="5"/>
  <c r="C4" i="6"/>
  <c r="C6" i="6"/>
  <c r="C5" i="6"/>
  <c r="C8" i="6"/>
  <c r="C7" i="6"/>
  <c r="C11" i="6"/>
  <c r="C10" i="6"/>
  <c r="C9" i="6"/>
  <c r="C13" i="6"/>
  <c r="C12" i="6"/>
  <c r="C15" i="6"/>
  <c r="C14" i="6"/>
  <c r="C17" i="6"/>
  <c r="C16" i="6"/>
  <c r="C18" i="6"/>
  <c r="C20" i="6"/>
  <c r="C19" i="6"/>
  <c r="C22" i="6"/>
  <c r="C21" i="6"/>
  <c r="C24" i="6"/>
  <c r="C23" i="6"/>
  <c r="C25" i="6"/>
  <c r="C27" i="6"/>
  <c r="C26" i="6"/>
  <c r="C28" i="6"/>
  <c r="G15" i="5" l="1"/>
  <c r="G11" i="5"/>
  <c r="G7" i="5"/>
  <c r="G3" i="5"/>
  <c r="G6" i="5"/>
  <c r="G70" i="5"/>
  <c r="G54" i="5"/>
  <c r="G30" i="5"/>
  <c r="G71" i="5"/>
  <c r="G67" i="5"/>
  <c r="G63" i="5"/>
  <c r="G59" i="5"/>
  <c r="G55" i="5"/>
  <c r="G51" i="5"/>
  <c r="G47" i="5"/>
  <c r="G43" i="5"/>
  <c r="G39" i="5"/>
  <c r="G35" i="5"/>
  <c r="G31" i="5"/>
  <c r="G27" i="5"/>
  <c r="G23" i="5"/>
  <c r="G19" i="5"/>
  <c r="G66" i="5"/>
  <c r="G46" i="5"/>
  <c r="G22" i="5"/>
  <c r="G17" i="5"/>
  <c r="G69" i="5"/>
  <c r="G65" i="5"/>
  <c r="G61" i="5"/>
  <c r="G57" i="5"/>
  <c r="G53" i="5"/>
  <c r="G49" i="5"/>
  <c r="G45" i="5"/>
  <c r="G41" i="5"/>
  <c r="G37" i="5"/>
  <c r="G33" i="5"/>
  <c r="G29" i="5"/>
  <c r="G25" i="5"/>
  <c r="G21" i="5"/>
  <c r="G64" i="5"/>
  <c r="G56" i="5"/>
  <c r="G48" i="5"/>
  <c r="G40" i="5"/>
  <c r="G32" i="5"/>
  <c r="G24" i="5"/>
  <c r="G14" i="5"/>
  <c r="G62" i="5"/>
  <c r="G42" i="5"/>
  <c r="G26" i="5"/>
  <c r="G13" i="5"/>
  <c r="G16" i="5"/>
  <c r="G12" i="5"/>
  <c r="G8" i="5"/>
  <c r="G4" i="5"/>
  <c r="G72" i="5"/>
  <c r="G68" i="5"/>
  <c r="G60" i="5"/>
  <c r="G52" i="5"/>
  <c r="G44" i="5"/>
  <c r="G36" i="5"/>
  <c r="G28" i="5"/>
  <c r="G20" i="5"/>
  <c r="G18" i="5"/>
  <c r="G10" i="5"/>
  <c r="G58" i="5"/>
  <c r="G50" i="5"/>
  <c r="G34" i="5"/>
  <c r="G9" i="5"/>
  <c r="G38" i="5"/>
  <c r="G5" i="5"/>
  <c r="O71" i="5"/>
  <c r="O67" i="5"/>
  <c r="O63" i="5"/>
  <c r="O59" i="5"/>
  <c r="O55" i="5"/>
  <c r="O51" i="5"/>
  <c r="O47" i="5"/>
  <c r="O43" i="5"/>
  <c r="O39" i="5"/>
  <c r="O35" i="5"/>
  <c r="O31" i="5"/>
  <c r="O27" i="5"/>
  <c r="O23" i="5"/>
  <c r="O19" i="5"/>
  <c r="O66" i="5"/>
  <c r="O58" i="5"/>
  <c r="O54" i="5"/>
  <c r="O42" i="5"/>
  <c r="O34" i="5"/>
  <c r="O22" i="5"/>
  <c r="O13" i="5"/>
  <c r="O65" i="5"/>
  <c r="O45" i="5"/>
  <c r="O21" i="5"/>
  <c r="O14" i="5"/>
  <c r="O10" i="5"/>
  <c r="O6" i="5"/>
  <c r="O70" i="5"/>
  <c r="O62" i="5"/>
  <c r="O50" i="5"/>
  <c r="O46" i="5"/>
  <c r="O38" i="5"/>
  <c r="O26" i="5"/>
  <c r="O41" i="5"/>
  <c r="O53" i="5"/>
  <c r="O25" i="5"/>
  <c r="O12" i="5"/>
  <c r="O8" i="5"/>
  <c r="O4" i="5"/>
  <c r="O15" i="5"/>
  <c r="O7" i="5"/>
  <c r="O30" i="5"/>
  <c r="O9" i="5"/>
  <c r="O69" i="5"/>
  <c r="O57" i="5"/>
  <c r="O37" i="5"/>
  <c r="O72" i="5"/>
  <c r="O68" i="5"/>
  <c r="O64" i="5"/>
  <c r="O60" i="5"/>
  <c r="O56" i="5"/>
  <c r="O52" i="5"/>
  <c r="O48" i="5"/>
  <c r="O44" i="5"/>
  <c r="O40" i="5"/>
  <c r="O36" i="5"/>
  <c r="O32" i="5"/>
  <c r="O28" i="5"/>
  <c r="O24" i="5"/>
  <c r="O20" i="5"/>
  <c r="O11" i="5"/>
  <c r="O3" i="5"/>
  <c r="O17" i="5"/>
  <c r="O49" i="5"/>
  <c r="O29" i="5"/>
  <c r="O5" i="5"/>
  <c r="O61" i="5"/>
  <c r="O3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E2" authorId="0" shapeId="0" xr:uid="{45E3029C-36BC-4F90-9963-3020AFD648C7}">
      <text>
        <r>
          <rPr>
            <b/>
            <sz val="8"/>
            <color indexed="81"/>
            <rFont val="Arial Narrow"/>
            <family val="2"/>
          </rPr>
          <t xml:space="preserve"> Inusual: 1, Improbable: 2, Posible: 3, Probable: 4,      Casi Certeza: 5</t>
        </r>
      </text>
    </comment>
    <comment ref="F2" authorId="0" shapeId="0" xr:uid="{BB68DA71-63D6-4DFD-943D-2703B5CF1023}">
      <text>
        <r>
          <rPr>
            <sz val="8"/>
            <color indexed="81"/>
            <rFont val="Arial Narrow"/>
            <family val="2"/>
          </rPr>
          <t xml:space="preserve">Bajo: 1
Menor: 2
Moderado: 3
Mayor: 4
Catastrófico: 5 </t>
        </r>
      </text>
    </comment>
    <comment ref="M2" authorId="0" shapeId="0" xr:uid="{30658525-AF01-4A18-B690-6CD36D33BB4A}">
      <text>
        <r>
          <rPr>
            <sz val="8"/>
            <color indexed="81"/>
            <rFont val="Arial Narrow"/>
            <family val="2"/>
          </rPr>
          <t xml:space="preserve"> (1, 2, 3, 4, 5) donde 1 casi no la reduce y 5 la reduce al maximo</t>
        </r>
      </text>
    </comment>
    <comment ref="N2" authorId="0" shapeId="0" xr:uid="{E0C9C37B-1887-44F0-AD82-21A111BAEC51}">
      <text>
        <r>
          <rPr>
            <sz val="8"/>
            <color indexed="81"/>
            <rFont val="Arial Narrow"/>
            <family val="2"/>
          </rPr>
          <t xml:space="preserve"> (1, 2, 3, 4, 5) donde 1 casi no reduce el impacto y 5 lo reduce al máximo</t>
        </r>
      </text>
    </comment>
    <comment ref="C19" authorId="0" shapeId="0" xr:uid="{E70510C1-EA51-44B9-A213-F650650F9B8D}">
      <text>
        <r>
          <rPr>
            <sz val="9"/>
            <color indexed="81"/>
            <rFont val="Arial Narrow"/>
            <family val="2"/>
          </rPr>
          <t>se fuga talento humano preparado, con experiencia, formado, debido a remuneración insuficiente y falta de oportunidades de ascenso</t>
        </r>
      </text>
    </comment>
    <comment ref="C20" authorId="0" shapeId="0" xr:uid="{1B4A4C39-71CE-428A-886C-754BFF1B3E04}">
      <text>
        <r>
          <rPr>
            <sz val="9"/>
            <color indexed="81"/>
            <rFont val="Tahoma"/>
            <family val="2"/>
          </rPr>
          <t>no se paga oportuna y correctamente</t>
        </r>
      </text>
    </comment>
    <comment ref="C21" authorId="0" shapeId="0" xr:uid="{4909B5BF-7C1F-4F5E-86DD-7AE86AA087E1}">
      <text>
        <r>
          <rPr>
            <sz val="9"/>
            <color indexed="81"/>
            <rFont val="Tahoma"/>
            <family val="2"/>
          </rPr>
          <t>se presentan demandas por terminación inadecuada de contratos</t>
        </r>
      </text>
    </comment>
    <comment ref="C32" authorId="0" shapeId="0" xr:uid="{4C281168-29FA-4186-BB8B-9957CD8BB77D}">
      <text>
        <r>
          <rPr>
            <sz val="9"/>
            <color indexed="81"/>
            <rFont val="Tahoma"/>
            <family val="2"/>
          </rPr>
          <t>relaciones inapropiadas de los empleados con los asociados: venta de rifas, favores personales etc.</t>
        </r>
      </text>
    </comment>
  </commentList>
</comments>
</file>

<file path=xl/sharedStrings.xml><?xml version="1.0" encoding="utf-8"?>
<sst xmlns="http://schemas.openxmlformats.org/spreadsheetml/2006/main" count="1226" uniqueCount="494">
  <si>
    <t>Factores de Riesgo</t>
  </si>
  <si>
    <t>Cod</t>
  </si>
  <si>
    <t>Fraude Interno</t>
  </si>
  <si>
    <t>Fraude Externo</t>
  </si>
  <si>
    <t>Relaciones Laborales</t>
  </si>
  <si>
    <t>Daños a Activos Físicos</t>
  </si>
  <si>
    <t>Fallas Tecnologicas</t>
  </si>
  <si>
    <t>Ejecución y Administración de Procesos</t>
  </si>
  <si>
    <t>Macroprocesos</t>
  </si>
  <si>
    <t>Crédito</t>
  </si>
  <si>
    <t>Gestion Gerencial</t>
  </si>
  <si>
    <t>Vinculación</t>
  </si>
  <si>
    <t>Ahorro</t>
  </si>
  <si>
    <t>Talento Humano</t>
  </si>
  <si>
    <t>Contabilidad y Gestion Administrativa</t>
  </si>
  <si>
    <t>Preventivo</t>
  </si>
  <si>
    <t>Alta</t>
  </si>
  <si>
    <t>Permanente</t>
  </si>
  <si>
    <t>Media</t>
  </si>
  <si>
    <t>Bajo</t>
  </si>
  <si>
    <t>Detectivo</t>
  </si>
  <si>
    <t>Unica</t>
  </si>
  <si>
    <t>Anual</t>
  </si>
  <si>
    <t>Esporádico</t>
  </si>
  <si>
    <t>RIESGO RESIDUAL</t>
  </si>
  <si>
    <t>Efectividad</t>
  </si>
  <si>
    <t>Descripción del Control Existente</t>
  </si>
  <si>
    <t>SEGUIMIENTO</t>
  </si>
  <si>
    <t>TRATAMIENTO DEL RIESGO</t>
  </si>
  <si>
    <t xml:space="preserve"> RIESGO RESIDUAL</t>
  </si>
  <si>
    <t>EVALUACION DE LOS CONTROLES EXISTENTES</t>
  </si>
  <si>
    <t>EVALUACION DEL RIESGO INHERENTE</t>
  </si>
  <si>
    <t>Crítico</t>
  </si>
  <si>
    <t>Alto</t>
  </si>
  <si>
    <t>Moderado</t>
  </si>
  <si>
    <t>Riesgo Inherente</t>
  </si>
  <si>
    <t>SCORE</t>
  </si>
  <si>
    <t>Severidad</t>
  </si>
  <si>
    <t>Proabilidad</t>
  </si>
  <si>
    <t>Categorías de Riesgos</t>
  </si>
  <si>
    <t>PROBABILIDAD</t>
  </si>
  <si>
    <t>IMPACTO</t>
  </si>
  <si>
    <t>3. Potencia</t>
  </si>
  <si>
    <t>4. Probable</t>
  </si>
  <si>
    <t>5. Casi Certeza</t>
  </si>
  <si>
    <t>2. Menor</t>
  </si>
  <si>
    <t>3. Moderado</t>
  </si>
  <si>
    <t>4. Mayor</t>
  </si>
  <si>
    <t>5. Catastrófico</t>
  </si>
  <si>
    <t>Frecuencia Control</t>
  </si>
  <si>
    <t>Periódico</t>
  </si>
  <si>
    <t>Tipo de Control</t>
  </si>
  <si>
    <t>Baja</t>
  </si>
  <si>
    <t>Estado Implementación</t>
  </si>
  <si>
    <t>Diseño</t>
  </si>
  <si>
    <t>Planeación</t>
  </si>
  <si>
    <t>Implementación</t>
  </si>
  <si>
    <t>Funcionamiento</t>
  </si>
  <si>
    <t>Pruebas</t>
  </si>
  <si>
    <t>Gerencia</t>
  </si>
  <si>
    <t>1. Improbable</t>
  </si>
  <si>
    <t>2. Raro</t>
  </si>
  <si>
    <t>No se requiere</t>
  </si>
  <si>
    <t>Asistente de Gerencia</t>
  </si>
  <si>
    <t>FIRMA Y NOMBRE</t>
  </si>
  <si>
    <t>APROBO</t>
  </si>
  <si>
    <t>ELABORO</t>
  </si>
  <si>
    <t>AUTOMATICO</t>
  </si>
  <si>
    <t>ENERGIA</t>
  </si>
  <si>
    <t>SWICHT</t>
  </si>
  <si>
    <t>INTERNET</t>
  </si>
  <si>
    <t>MEJORAS AL SERVICIO</t>
  </si>
  <si>
    <t xml:space="preserve">TIEMPO DE RECUPERACIÓN </t>
  </si>
  <si>
    <t>TAREAS PENDIENTE DE REALIZAR</t>
  </si>
  <si>
    <t>RESPONSABLE DE EJECUTAR EL PLAN</t>
  </si>
  <si>
    <t>ACTIVIDADES A REALIZAR PARA RECUPERAR EL SERVICIO</t>
  </si>
  <si>
    <t>DESCRIPCION ESTADO ACTUAL</t>
  </si>
  <si>
    <t xml:space="preserve">EVENTO </t>
  </si>
  <si>
    <t>CLASIFICACION</t>
  </si>
  <si>
    <t>El canal principal es en FIBRA OPTICA y se tiene un canal para contigencias de BANDA ANCHA con otra empresa diferente.</t>
  </si>
  <si>
    <t>En caso de que se caiga la conexión por FIBRA OPTICA, se conecta automáticamente el CANAL de BANDA ANCHA.</t>
  </si>
  <si>
    <t>Automático.  Asistente de Gerencia</t>
  </si>
  <si>
    <t>Inmediato</t>
  </si>
  <si>
    <t>Si falla un equipo, se procede a la instalación inmediata del respaldo.  El tiempo aproximado del reemplazo es 10 minutos.</t>
  </si>
  <si>
    <t>Asistente de Gerencia y Gerente. Ambos técnicos en sistemas y redes</t>
  </si>
  <si>
    <t>10 minutos</t>
  </si>
  <si>
    <t>Ninguna</t>
  </si>
  <si>
    <t>Se cuenta con UPS</t>
  </si>
  <si>
    <t>La UPS soporta hasta 2 horas de funcionamiento sin energía</t>
  </si>
  <si>
    <t>DESTRUCCION DE LAS OFICINAS (incendio, terremoto, terrorismo, asonada)</t>
  </si>
  <si>
    <t>Gerencia y Asitente de Gerencia</t>
  </si>
  <si>
    <t>Lograr que la mayoria de los asociados cuente con Tarjeta Débito para disponer de sus recursos a través de la red de cajeros automáticos o pago directo</t>
  </si>
  <si>
    <t xml:space="preserve">FASE I: el Gerente con uno o dos empleados más puede conectarse con sus equipos portátiles a la RED para efectuar pagos y transferencias (retiros de ahorros o desembolsos). Aquellos que no tengan cuenta bancaria se les podrá girar cheque.  FASE II: Arrendar LOCAL COMERCIAL y efectuar las adecuaciones físicas necesarias para los puestos de trabajo prioritarios de servicio CAJAS, la red (contratista usual) y los equipos (se compran). La información está en la "NUBE". Se requiere hacer publicidad para informar del evento y nuevo lugar de trabajo. </t>
  </si>
  <si>
    <t>FASE I: 2 horas / FASE II: 48 horas.  En caso de terremoto, la Fase I podría tardarse 48 horas y la Fase II una semana.</t>
  </si>
  <si>
    <t>FALLO DE EQUIPOS por daño físico</t>
  </si>
  <si>
    <t>Implementar CORRSPONSALES BANCARIOS e informar a todos los asociados las entidades que integral la RED Coopcentral</t>
  </si>
  <si>
    <t>TELEFONO</t>
  </si>
  <si>
    <t>Se cuenta con 4 lineas FIJAS y 4 Celulares</t>
  </si>
  <si>
    <t xml:space="preserve">Asistente de Gerencia </t>
  </si>
  <si>
    <t>La lineas FIJAS son con la unica empresa que opera en el Municipio y las celulares con CLARO en caso de falla de las fijas se recurre a los telefonos celulares CLARO corporativos y los personales.  En caso de que los celulares corporativos fallen, se tendría que comprar o habilitar un servicio con otro proveedor en los telefonos celulares personales</t>
  </si>
  <si>
    <t>Se cuenta con dos equipos portátiles de contingencia para atender daños imprevistos.</t>
  </si>
  <si>
    <t>Los equipos son propios (computadores, impresoras, telefonos) y tienen plan de mantenimiento, seguros.  Se reponen por obsolescencia o daño. Se tiene sistema a tierra para evitar quema masiva por rayo</t>
  </si>
  <si>
    <t>5 minutos</t>
  </si>
  <si>
    <t>Manejar toda la información laboral en una sola carpeta, que no este en mis documentos o el escritorio, ubicaciones mas vulnerables a perdida de información.</t>
  </si>
  <si>
    <t>DATOS DE USUARIO y APLICATIVO</t>
  </si>
  <si>
    <t>La información de cada usuario se almacena en su equipos de computo y este a su vez se le efectúa backup en el SERVIDOR DE DOMINIO.
La información informacion del aplicativo está en la NUBE en Datacenter replicado en otros 2 servidores, uno fuera del país.  Se cuenta con seguridad contra ataques informáticos y captura de información por sofware malicioso</t>
  </si>
  <si>
    <t>Solicitar al Asistente de Gerencia el descargue de la información requerida del Backup.</t>
  </si>
  <si>
    <t>Automatizar backup de archivos de trabajo de usuarios en la NUBE o dispositivo fuera de las instalaciones de la Cooperativa</t>
  </si>
  <si>
    <t>PERSONAL CLAVE DE LA GERENCIA</t>
  </si>
  <si>
    <t>El gerente y asistente de Gerencia tienen firmas registradas en Bancos y la Secretaria de Gerencia es Representante Legal Suplente</t>
  </si>
  <si>
    <t>En caso de ausencia por cualquier motivo del personal CLAVE de la GERENCIA existen personas con firmas y atribuciones que permiten que la Cooperativa continue operando bajo condiciones normales.  En caso de ausencia del Contador la Cooperativa no se paraliza y el Gerente está en capacidad de reemplazarlo temporalmente.</t>
  </si>
  <si>
    <t>CAJA UNION cuenta con dos equipos para esta función y un equipo de respaldo en caso de falla</t>
  </si>
  <si>
    <t>La oficina es arrendada localizada en el Centro de Cúcuta (Norte de Santander) a dos cuadras de la Avenida CERO.  El municipio es de bajo riesgo en orden público, sísmico y de inundaciones y cuenta con alarmas contra incendio.  CAJA UNION es miembro de la red COOPCENTRAL lo que significa que los asociados pueden hacer sus transacciones en cualquiera de las casi 500 oficinas que forman parte de la RED</t>
  </si>
  <si>
    <t>Nivel 1</t>
  </si>
  <si>
    <t>Nivel 2</t>
  </si>
  <si>
    <t>Nivel 3</t>
  </si>
  <si>
    <t>Sistemas</t>
  </si>
  <si>
    <t>Asociados o clientes</t>
  </si>
  <si>
    <t>Fondos Sociales y Bienestar</t>
  </si>
  <si>
    <t>1 - Fraude Interno</t>
  </si>
  <si>
    <t>11 - Actividades no autorizadas</t>
  </si>
  <si>
    <t>111 - Operaciones no reveladas intencionalmente</t>
  </si>
  <si>
    <t>112 - Operaciones no autorizadas con pérdida de dinero</t>
  </si>
  <si>
    <t>113 - Valoración errada de posiciones de forma intencional</t>
  </si>
  <si>
    <t>12 - Hurto y Fraude</t>
  </si>
  <si>
    <t>121 - Fraude: fraude crediticio, hurto, depósito sin valor, etc.</t>
  </si>
  <si>
    <t>122 - Extorsión, malversación, o robo por apropiación indebida</t>
  </si>
  <si>
    <t xml:space="preserve">123 - Apropiación indebida de activos </t>
  </si>
  <si>
    <t>124 - Destrucción dolosa de activos</t>
  </si>
  <si>
    <t xml:space="preserve">125 - Falsificación </t>
  </si>
  <si>
    <t xml:space="preserve">126 - Apropiación de: cuentas, identidad, etc. </t>
  </si>
  <si>
    <t>127 - Evasión intencional de impuestos</t>
  </si>
  <si>
    <t>128 - Abuso de información privilegiada (no a favor de la empresa)</t>
  </si>
  <si>
    <t>129 - Soborno, cohecho, otros relacionados en la ley</t>
  </si>
  <si>
    <t>2 - Fraude Externo</t>
  </si>
  <si>
    <t>21 - Seguridad de los Sistemas</t>
  </si>
  <si>
    <t>211 - Robo de información con pérdidas de dinero</t>
  </si>
  <si>
    <t>212 - Daños por ataques informáticos</t>
  </si>
  <si>
    <t>22 - Hurto y Fraude</t>
  </si>
  <si>
    <t>221 - Robo o hurto</t>
  </si>
  <si>
    <t>222 - Falsificación</t>
  </si>
  <si>
    <t>3 - Relaciones laborales</t>
  </si>
  <si>
    <t>31 - Relaciones Laborales</t>
  </si>
  <si>
    <t>311 - Cuestiones relativas a remuneración</t>
  </si>
  <si>
    <t>312 - Cuestiones relativas a prestaciones sociales</t>
  </si>
  <si>
    <t>313 - Cuestiones relativas a terminación de contratos</t>
  </si>
  <si>
    <t>314 - Organización laboral</t>
  </si>
  <si>
    <t>32 - Higiene y Seguridad en el Trabajo</t>
  </si>
  <si>
    <t xml:space="preserve">321 - Responsabilidad general: caídas, resbalones, cortadas, etc. </t>
  </si>
  <si>
    <t xml:space="preserve">322 - Casos relacionados con las normas de higiene y seguridad </t>
  </si>
  <si>
    <t>323 - Indemnización a trabajadores</t>
  </si>
  <si>
    <t>33 - Discriminación</t>
  </si>
  <si>
    <t>331 - Todo tipo de discriminación</t>
  </si>
  <si>
    <t>34 - Recurso Humano</t>
  </si>
  <si>
    <t>341 - Falta de capacitación</t>
  </si>
  <si>
    <t>342 - Alta rotación de personal</t>
  </si>
  <si>
    <t>343 - Alta temporalidad</t>
  </si>
  <si>
    <t>344 - Falta de personal</t>
  </si>
  <si>
    <t xml:space="preserve">345 - Pérdida de talento </t>
  </si>
  <si>
    <t>4 - Asociados o Clientes</t>
  </si>
  <si>
    <t>41 - Adecuación, divulgación de información y confianza</t>
  </si>
  <si>
    <t>411 - Incumplimiento de pautas, abuso de confianza</t>
  </si>
  <si>
    <t>412 - Aspectos de adecuación, divulgación de la información</t>
  </si>
  <si>
    <t>413 - Violar la privacidad de información sobre clientes minoristas</t>
  </si>
  <si>
    <t xml:space="preserve">414 - Otra violación de privacidad </t>
  </si>
  <si>
    <t>415 - Ventas/Colocaciones agresivas</t>
  </si>
  <si>
    <t>416 - Confusión de cuentas</t>
  </si>
  <si>
    <t>417 - Información confidencial</t>
  </si>
  <si>
    <t>42 - Prácticas empresariales o de mercado improcedentes</t>
  </si>
  <si>
    <t>421 - Prácticas restrictivas de la competencia</t>
  </si>
  <si>
    <t>422 - Prácticas comerciales o de mercadeo improcedentes</t>
  </si>
  <si>
    <t>423 - Manipulación del mercado</t>
  </si>
  <si>
    <t>424 - Abuso de información privilegiada en favor de la empresa</t>
  </si>
  <si>
    <t>425 - Actividades no autorizadas</t>
  </si>
  <si>
    <t>43 - Productos o Servicios defectuosos</t>
  </si>
  <si>
    <t>431 - Defectos del producto</t>
  </si>
  <si>
    <t xml:space="preserve">432 - Error de los modelos </t>
  </si>
  <si>
    <t>5 - Daños a Activos Físicos</t>
  </si>
  <si>
    <t>51 - Desastres y otros acontecimientos</t>
  </si>
  <si>
    <t>511 - Pérdida por desastres naturales</t>
  </si>
  <si>
    <t xml:space="preserve">512 - Pérdida por causas externas: vandalismo, terrorismo, etc. </t>
  </si>
  <si>
    <t>6 - Fallas tecnológicas</t>
  </si>
  <si>
    <t>61 - Sistemas</t>
  </si>
  <si>
    <t>611 - Pérdida por problemas en software</t>
  </si>
  <si>
    <t>612 - Pérdida por daños o problemas en hardware</t>
  </si>
  <si>
    <t>613 - Pérdida por fallas en telecomunicaciones</t>
  </si>
  <si>
    <t>614 - Interrupción en el suministro de un servicio público que ocasione falla en los sistemas</t>
  </si>
  <si>
    <t>7 - Ejecución y administración de procesos</t>
  </si>
  <si>
    <t>71 - Recepción, ejecución y mantenimiento de operaciones</t>
  </si>
  <si>
    <t>711 - Comunicaciones defectuosas con contrapartes</t>
  </si>
  <si>
    <t>712 - Errores en digitación de datos, mantenimiento o descarga</t>
  </si>
  <si>
    <t>713 - Incumplimiento de plazos o responsabilidades</t>
  </si>
  <si>
    <t>714 - Ejecución errónea de modelos o de sistemas</t>
  </si>
  <si>
    <t>715 - Error contable</t>
  </si>
  <si>
    <t>716 - Falla en la gestión documental</t>
  </si>
  <si>
    <t>717 - Problema en el mantenimiento de datos de referencia</t>
  </si>
  <si>
    <t>718 - Error en otras tareas, falla en la entrega</t>
  </si>
  <si>
    <t>719 - Seguridad de la información</t>
  </si>
  <si>
    <t>7110 - Exceso de manualidad</t>
  </si>
  <si>
    <t>72 - Seguimiento y presentación de informes</t>
  </si>
  <si>
    <t>721 - Incumplimiento de la obligación de informar</t>
  </si>
  <si>
    <t>722 - Pérdidas por inexactitud de los informes externos</t>
  </si>
  <si>
    <t>73 - Aceptación de clientes y documentación en contratación</t>
  </si>
  <si>
    <t xml:space="preserve">731 - Inexistencia de autorizaciones, rechazos de los clientes </t>
  </si>
  <si>
    <t>732 - Documentos jurídicos inexistentes o incompletos</t>
  </si>
  <si>
    <t>74 - Gestión de cuentas de clientes</t>
  </si>
  <si>
    <t>741 - Accesos no autorizados a cuentas</t>
  </si>
  <si>
    <t>742 - Perdidas por registros incorrectos de clientes</t>
  </si>
  <si>
    <t>75 - Contrapartes comerciales</t>
  </si>
  <si>
    <t>751 - Pérdida por fallas con contrapartes</t>
  </si>
  <si>
    <t>752 - Otros litigios con contrapartes diferentes a clientes</t>
  </si>
  <si>
    <t>76 - Proveedores</t>
  </si>
  <si>
    <t>761 - Pérdida por fallas en subcontratación</t>
  </si>
  <si>
    <t>762 - Litigios con proveedores</t>
  </si>
  <si>
    <t>763 - Incumplimiento de las actividades contratadas</t>
  </si>
  <si>
    <t>Probabilidad</t>
  </si>
  <si>
    <t>Impacto</t>
  </si>
  <si>
    <t>INHERENTE</t>
  </si>
  <si>
    <t>Frecuencia</t>
  </si>
  <si>
    <t>Responsable</t>
  </si>
  <si>
    <t>Tipo</t>
  </si>
  <si>
    <t>Reducción de la Probabilidad</t>
  </si>
  <si>
    <t>Reducción del Impacto</t>
  </si>
  <si>
    <t>Descripcion</t>
  </si>
  <si>
    <t>Prioridad</t>
  </si>
  <si>
    <t>Fecha</t>
  </si>
  <si>
    <t>Estado</t>
  </si>
  <si>
    <t>Auditoría y Jefe de crédito</t>
  </si>
  <si>
    <t>Auditoría</t>
  </si>
  <si>
    <t>Gestor de Riesgos</t>
  </si>
  <si>
    <t>N.A.</t>
  </si>
  <si>
    <t>Pagarés desmaterializados y digitalización de pagarés, titulos valores y documentación contable</t>
  </si>
  <si>
    <t>Gerente, Subgerente, Cajero Ppal</t>
  </si>
  <si>
    <t>Información y Oficial de cumplimiento</t>
  </si>
  <si>
    <t>Seguridad biométrica y vinculación no presencial</t>
  </si>
  <si>
    <t>Cajero</t>
  </si>
  <si>
    <t>Contador, Auditor Interno</t>
  </si>
  <si>
    <t>Establecer controles automáticos informáticos para envio de bases de datos a través de correos electrónicos o dispositivos externos</t>
  </si>
  <si>
    <t>Gerencia y Consejo de Administración</t>
  </si>
  <si>
    <t>Consejo de Administración</t>
  </si>
  <si>
    <t>Gerencia y Consejo</t>
  </si>
  <si>
    <t>Contador</t>
  </si>
  <si>
    <t>Contador y Gerente</t>
  </si>
  <si>
    <t>Asesor Externo</t>
  </si>
  <si>
    <t>Gerencia y Abogado Externo</t>
  </si>
  <si>
    <t>Comité de Educación y Gerencia</t>
  </si>
  <si>
    <t>Comité de Convivencia Laboral</t>
  </si>
  <si>
    <t xml:space="preserve">Difundir y capacitar empleados y directivos sobre revelación y restricción de operaciones que impliquen conflicto de interés (operaciones con familiares) - Revelar operaciones con familiares de empleados </t>
  </si>
  <si>
    <t>1. Se entrega plan de pagos al asociado en los desembolsos y previamente se informa las condiciones del crédito. 
2. El reglamento de crédito y condiciones se encuentran en la página WEB
3. Tasas activas y pasivas están publicadas en términos efectivos anuales.
4. Página WEB contiene toda la información del Régimen Tributario Especial, así como los reglamentos, miembros de los órganos de adminsitración y control
5. Los horarios están publicados en las puertas de acceso
6. Capacitación mensual con nuevos asociados para inducción: cooperativismo, deberes y derechos, servicios, comunicación, capacitación, participación.</t>
  </si>
  <si>
    <t>Operador de Sistemas y Comité de Medios</t>
  </si>
  <si>
    <t>1. Archivo de expedientes de asociados bajo responsabilidad de un empleado y el acceso requiere solicitud escrita.  Se hace arqueo de expedientes.  
2. Prohibición a empleados de revelar o entregar información a personas diferentes del asociado.
3. En la política de tratamiento de datos y código de ética está la obligación de tratamiento confidencial de información reservada o sensible.</t>
  </si>
  <si>
    <t>Operador de Archivo</t>
  </si>
  <si>
    <t>Capacitacion en gestión documental del responsable de Archivo</t>
  </si>
  <si>
    <t>Evaluar que controles son posibles establecer para prevenir una sustracción indebida de datos de los asociados</t>
  </si>
  <si>
    <t>Operador de Sistemas</t>
  </si>
  <si>
    <t>1. Por reglamento un asociado solo puede tener dos lineas de crédito o servir de codeudor a dos personas. 
2. Metas comerciales alcanzables se les hace seguimiento pero no se generan presiones que promuevan malas prácticas comerciales
3. Empleados del area comercial tienen ingresos fijos
4. Comisiones o estimulos por logro de metas comerciales no son representativos frente a los ingresos laborales deventados</t>
  </si>
  <si>
    <t>1. El código de ética y reglamento de trabaja establece pautas de comportamiento adecuado y limite en la relaciones con los asociados, proveedores otros empleados y contrapartes donde se establecen prohibiciones específicas como recibir sobornos, dádivas o similares a cambio de privilegio alguno en los servicios o negociaciones
2. Segregación de funciones e independencia funcional entre personas que atienden los asociados y quienes fijan las condiciones de los productos y autorizan las operaciones o analizan los riesgos
3. Operaciones de directivos y empleados pasan siempre a Consejo y no pueden servir de codeudores de créditos 
4. Poliza de Manejo Global</t>
  </si>
  <si>
    <t>Para la entrega de documentos digitales de actas o contables establecer claves de acceso al documento</t>
  </si>
  <si>
    <t>1. Auditoría custodia actas de: Asamblea, Consejo, Junta.
2. Revisión de Actas de manera digital para uso interno y física al interior de la Cooperativa
3. Compromiso de confidencialidad frente a información de actas por parte de la Junta de vigilancia.
4. Contabilidad conserva informacion contable y archivo inactivo con acceso restringido bajo llave.
5. Analista de crédito custodia actas de creditos y la Jefe de Crédito las de riesgos, foliadas, bajo llave, con firma de oficial de cumplimiento. Solo se revisan fisicamente sin copias fisicas o digitales</t>
  </si>
  <si>
    <t>1. Los reglamentos y estatutos no impiden que los asociados puedan ser asociados o clientes de otras entidades.  
2. Las condiciones de los productos son de mercado.
3. En las compras de cartera que se hacen la Cooperativa simplemente verifica que el pago se haga a la entidad acreedora del asociado.
4. No existen trabas, costos, penalidades o impedimentos para que los asociados efectúen pagos anticipados de sus créditos parciales o totales o para la expedición de certificaciones de saldos.</t>
  </si>
  <si>
    <t>1. Asesores comerciales a empresas para convenios de libranzas o visitas a personas naturales sin incentivos diferentes al porfafolio de servicios.
2. Programas de Referidos
3. Los asesores comerciales devengan mayoritariamente sus ingresos laborales de manera fija de tal forma que no se incentivan desde la administración prácticas indebidas
4. No se acepta el pago de comisiones, sobornos o dádivas para ser favorecidos en ninguna negociación como por ejemplo CONVENIOS DE LIBRANZA</t>
  </si>
  <si>
    <t>1. No se compran bases de datos o acceso a informacion privilegiada no autorizada por sus titulares para efectos de campañas comerciales o de ofrecimiento de la cooperativa</t>
  </si>
  <si>
    <t>1. La actividad financiera se ejerce de manera especializada bajo las instrucciones y supervisión de Fogacoop y Supersolidaria
2. Auditoría Interna y Revisoría Fiscal verifican legalidad de los actos de los administradores y de las operaciones e inversiones
3. Comité de Riesgos y manuales de Riesgos, monitoreo permanente de riesgos
4. Régimen de operaciones, inversiones, limites prudenciales legales y propios reglamentados, monitoreados permanentemente por los entes de control y auditoría interna, riesgos y revisoría fiscal</t>
  </si>
  <si>
    <t>Auditoria Interna y  operador de sistemas</t>
  </si>
  <si>
    <t>Operador de sistemas, Auditoría Interna y Jefe de Crédito</t>
  </si>
  <si>
    <t>1. La sede física de la entidad no está localizada en una zona de alto riesgo.  El único riesgo identificado es los daños que pueda ocasionar un posible terremoto, sin embargo la oficina es un edificio de solo 3 pisos.
2. Toda la propiedad planta y equipo se encuentra asegurada</t>
  </si>
  <si>
    <t>Revisar el valor de las coberturas con que cuentan las diferentes polizas de la Cooperativa</t>
  </si>
  <si>
    <t>1. Las sedes de la cooperativa están localizadas en zonas con buenas condiciones de seguridad y cuentan con rondas de la policía, lejos del Centro del municipio donde son más frecuentes este tipo de manifestaciones y actos vandálicos ni cerca de edificios o sedes de entidades que puedan ser blanco de atentados terroristas.
2. Se cuenta con reja de seguridad para evitar accesos no autorizados.</t>
  </si>
  <si>
    <t>Contadora</t>
  </si>
  <si>
    <t>1. Evaluar posibilidad de instalar persianas para mejorar la protección física.  
2. Culminar plan de continuidad del negocio</t>
  </si>
  <si>
    <t>Gerencia y Sistemas</t>
  </si>
  <si>
    <t>Gerencia, Cartera, Secretaria y Abogados Externos</t>
  </si>
  <si>
    <t>Contadora, Sistemas, Oficial</t>
  </si>
  <si>
    <t>1. Area Contable tiene cronograma anual de responsabilidades: reportes SES, declaraciones tributarias, renovación RUES, pago contribución, reportes a otros entes.
2. Centrales de Riesgo: Sistemas genera el archivo, Jefe de Crédito revisa el reporte y Sistemas carga la informacion.
3. UIAF: cuenta con cronograma y efectúa los reportes.
4. Auditor Interno verifica cumplimiento oportuno de obligaciones de reporte</t>
  </si>
  <si>
    <t>Evaluación semestral de efectividad SIAR (Literal h, 3.2.1. numeral 12 Capitulo I Titulo IV CBC) - Revisar otras responsabilidades de auditoría interna</t>
  </si>
  <si>
    <t>Contadora y Comités de Riesgos</t>
  </si>
  <si>
    <t>Implementación de pérdida esperada y pruebas aleatorias de cálculos automáticos que efectuará el sistema</t>
  </si>
  <si>
    <t>Oficial de cumplimiento</t>
  </si>
  <si>
    <t>1. La entidad ha adoptado medidas para dar cumplimiento a la ley de protección de datos personales, registro unico nacional de bases de datos y ley de habeas data.
2. Mensualmente se reporta a través del SICSES la información requerida por la Supersolidaria y se envian los controles de legalidad de reformas estatutarias y reporte de informacion impresa así como las posesiones de administradores, revisores y oficiales de cumplimiento.
3. El informe de gestión, los estados financieros, las notas y revelaciones cumplen con el estándar NIIF para PYMES version 2015 aplicable en Colombia, las normas de buen gobierno establecidas por el decreto 962 de 2018 y el capitulo 7 y 8 del titulo IV de la Circular Básica Jurídica.
4. Anualmente se actualiza el registro WEB con la DIAN con información publica
5. A través de la página WEB se publica información general para los asociados estautos y reglamentos.
6. Al ingreso los asociados son informados sobre deberes, derechos y características de la cooperativa, oportunidades de participación y espacios de información y capacitación así como sobre los servicios de la entidad y se brinda capacitación cooperativa permanente.
7. Al momento del desembolso previo al mismo el deudor potencial es informado de las características del crédito aprobado y sus condiciones y firma la carta de aceptación del crédito.
8.  Mensualmente se reune el comité de riesgo de liquidez, el comité de riesgos y se revisan los informes de auditoría interna y de la revisoría fiscal tanto por la gerencia, como por el comité de riesgos y el consejo de Administración.
9. La Junta de Vigilancia hace labor de Control social y vela por la legalidad de los actos de los administradores</t>
  </si>
  <si>
    <t>Gerencia y Contabilidad</t>
  </si>
  <si>
    <t xml:space="preserve">1. Los informes enviados a la Supersolidaria, UIAF y Centrales de Riesgo son elaborados por la Contadora, Jefe de Crédito y Oficial de Cumplimiento y revisados por Auditoría Interna y Revisoría Fiscal.  </t>
  </si>
  <si>
    <t>Contadora, oficial de cumplimiento</t>
  </si>
  <si>
    <t>Sistemas y gerencia</t>
  </si>
  <si>
    <t>Gerencia y Cartera</t>
  </si>
  <si>
    <t xml:space="preserve">1. La Cooperativa cuenta con una cultura de cumplimiento de sus compromisos y apego esctricto a la ley
2. Se cuenta con abogados especializados para representar a la Cooperativa ante cualquier demanda </t>
  </si>
  <si>
    <t>% de los ingresos ordinarios anuales sin recuperaciones</t>
  </si>
  <si>
    <t>Hasta 0,5%</t>
  </si>
  <si>
    <t>&gt;0,5% hasta 1%</t>
  </si>
  <si>
    <t>&gt;1% hasta 3%</t>
  </si>
  <si>
    <t>&gt;3% hasta 10%</t>
  </si>
  <si>
    <t>&gt;10%</t>
  </si>
  <si>
    <t>1. El tamaño de la cooperativa no da para manipular el mercado de domicilio en ahorro y crédito
2. Las condiciones de los productos de ahorro y crédito se ajustan a las condiciones del mercado</t>
  </si>
  <si>
    <t>1. LINIX el aplicativo contable especializado y de servicios liquida automáticamente los intereses, cuotas y dempas proceso de manera automática de acuerdo con la parametrización.
2. La parametrización de los productos de ahorro y crédito la hace el operador de sistemas con comunicado de Gerencia que son a su vez aprobadas por el Consejo de Administración.
3. Pruebas aleatorias de liquidaciones por parte de Auditoría Interna y Revisoría Fiscal
4. Revisión diaria del proceso de cierre de las notas contables y que el proceso de causación esté funcionando adecuadamente</t>
  </si>
  <si>
    <t>1. Revisiones manuales frente a dudas con liquidaciones de créditos o de ahorros (back testing)
2. Requerimientos a LINIX para correcciones y ajustes
3. LINIX como aplicativo implementa las instrucciones y nuevos controles o requerimientos de la Supersolidaria o FOGACOOP
4. LINIX es un softwafe confiable, especializado en intermediación financiera en el sector solidario
5. Pruebas de la REvisoría Fiscal</t>
  </si>
  <si>
    <t>1. Actualización anual de variables de riesgo para otorgamiento de crédito.
2. Evaluación semestral de la cartera de crédito
3. Monitoreo mensual de la cartera: cosechas, matrices, indicadores de calidad de cartera
4. Cálculo y revisión mensual de la brecha de liquidez y el IRL en excel se complementa con informacion generada por LINIX.</t>
  </si>
  <si>
    <t>1. La mayoría de los procesos críticos están automatizados y parametrizables
2. Modulos reportes: exógena, UIAF, Centrales de Riesgo, SICSES
3. Software LINIX: Robusto, Estable, seguro, con buen soporte y actualización por parte del proveedor</t>
  </si>
  <si>
    <t>1. Todos los créditos de partes relacionadas (privilegiados y empleados) son aprobados por 4/5 partes del Consejo de Administración 
2. En las notas a los estados financieros se incluye una revelación especial sobre partes relacionadas. 
3. El estatuto tiene régimen de inhabilidades e incompatibilidades prohibe prebendas, ventajas, comisiones o similares a los órganos de administración y control. 
4. Se cuenta con codigo de buen gobierno. 
5. Segregación de funciones: autorización, registro, desembolso y reporte
6. Poliza de Manejo</t>
  </si>
  <si>
    <t>Directora de Riesgos, Gerencia, Contadora, Auditoría Interna</t>
  </si>
  <si>
    <t>Hacer seguimiento a las condiciones operaciones activas y pasivas y otros tipos de operación de compra y venta en la que puedan presentarse conflictos de interés</t>
  </si>
  <si>
    <t>Auditoría, Riesgos</t>
  </si>
  <si>
    <t>1. Reglamentos y estatutos contienen limitaciones atribuciones y competencias de Gerencia, Comités, Consejo y funcionarios en lo relativo a los servicios, gastos e inversiones. 
2. Limites legales de concentración. 
3. Segregación de funciones. 
4. Claves del aplicativo personalizadas y se cambian periódicamente por solicitud del sistema. 
5. En la disposición de recursos financieros existe firmas conjuntas, visación de nota contable y segregación cargue y aprobación. 
6. Contabilización solo despues de autorización de Gerencia o Consejo y pago a proveedores solo con casusación. 
7. Arqueo diario de efectivo a los cajeros. 
8. Póliza manejo GLOBAL</t>
  </si>
  <si>
    <t>Tesorería, Contabilidad, Auditoría Interna, Gerencia y Jefe de Servicios Financieros</t>
  </si>
  <si>
    <t>1. Análisis de crédito (requisitos y criterios mínimos obligatorios) lo realiza el analista de crédito y lo revisa el comité de Crédito. Estudio de capacidad de pago generado por LINIX con informacion ingresada a partir de documentación confirmada (cartas laborales, consulta centrales riesgo). 
2. Limitación en los montos por instancia aprobatoria (Jefe de Servicios, Secretarias Administrativas hasta 1,5 SMLMV, gerencia hasta 5 SMLMV y luego comité hasta 40 SMLMV de allí en adelante Consejo). 
3. Metodología de Evaluación de cartera aprobada por Consejo y efectuada por Area de Riesgos (antes Jefe de Cartera), se presenta al comité de riesgos y al Consejo permite identificar fallas del proceso de otorgamiento. 
4. Las inversiones de fondo de liquidez y los excesos temporales de tesorería se invierten en instrumentos de corto plazo y baja volatilidad. 
5. Solo se tienen inversiones de patrimonio en entes gremiales y entidades del sector solidario
6. No se hacen inversiones especulativas ni en propiedades de inversión.  
7. Solo se tienen los bienes inmuebles donde funciona la Cooperativa y el avalúo se actualiza de manera técnica e independiente.</t>
  </si>
  <si>
    <t>Auditoria Interna y Riesgos verifica cumplimiento de limites y políticas en materia de instancias y atribuciones. Jefe de Crédito revisa lo relativo a crédito</t>
  </si>
  <si>
    <t>Cali</t>
  </si>
  <si>
    <t>Debido a una caída del internet por falla eléctrica, el reporte SICSES no pudo enviarse en la fecha máxima establecida y debe solicitarse autorización para transmisión extemporánea</t>
  </si>
  <si>
    <t>Contable</t>
  </si>
  <si>
    <t>La SES tiene potestad para sancionar hasta con 200 SMLMV</t>
  </si>
  <si>
    <t>No aplica</t>
  </si>
  <si>
    <t>01-22-01</t>
  </si>
  <si>
    <t>o. Ciudad o zona geográfica donde se materializó el evento, si aplica.</t>
  </si>
  <si>
    <t>n. Canal de servicio o atención al cliente donde se evidencio el evento, si aplica.</t>
  </si>
  <si>
    <t>m.  Descripción del evento</t>
  </si>
  <si>
    <t>l. Proceso</t>
  </si>
  <si>
    <t>k. Producto/servicio afectado</t>
  </si>
  <si>
    <t>j. Cuenta Contable afectada</t>
  </si>
  <si>
    <t>i. Clase de riesgo operativo</t>
  </si>
  <si>
    <t>h. Cuantía recuperada por seguros</t>
  </si>
  <si>
    <t>g. Cuantía total recuperada</t>
  </si>
  <si>
    <t>f. Cuantía</t>
  </si>
  <si>
    <t>e. Fecha de contabilización</t>
  </si>
  <si>
    <t>d. Fecha del descubrimiento</t>
  </si>
  <si>
    <t>c.  Fecha de finalización del evento</t>
  </si>
  <si>
    <t>b. Fecha de inicio del evento</t>
  </si>
  <si>
    <t>a. Referencia</t>
  </si>
  <si>
    <t xml:space="preserve"> Descripción detallada del evento.</t>
  </si>
  <si>
    <t xml:space="preserve"> Identifica el proceso principal afectado.</t>
  </si>
  <si>
    <t xml:space="preserve"> Identifica el principal producto o servicio afectado, si aplica.</t>
  </si>
  <si>
    <t xml:space="preserve"> Identifica la cuenta del Plan Único de Información Financiera con fines de supervisión afectada, donde se registra contablemente la pérdida por el evento, si aplica.</t>
  </si>
  <si>
    <t xml:space="preserve"> Se establece la clasificación por factor de riesgo operativo asociada al evento registrado, según la clasificación definida en el Anexo 1 del presente Capítulo.</t>
  </si>
  <si>
    <t xml:space="preserve"> Corresponde al monto de dinero recuperado por el cubrimiento a través de un seguro.</t>
  </si>
  <si>
    <t xml:space="preserve"> El monto de dinero recuperado por acción directa de la organización solidaria.</t>
  </si>
  <si>
    <t xml:space="preserve"> El monto de dinero al que asciende la pérdida según la descripción contenida en el numeral 5.5, del presente capítulo.</t>
  </si>
  <si>
    <t xml:space="preserve"> Fecha en que se registra contablemente la pérdida tipo a) por el evento, según lo señalado en el numeral 5.5 del presente capítulo.</t>
  </si>
  <si>
    <t xml:space="preserve"> Fecha en que se descubre el evento, indicando día, mes año, hora.</t>
  </si>
  <si>
    <t xml:space="preserve"> Fecha en que se finalizó el evento, indicando día, mes, año, hora.</t>
  </si>
  <si>
    <t xml:space="preserve"> Fecha en que se inició el evento, indicando día, mes año, hora</t>
  </si>
  <si>
    <t>Mes-Año-# evento (MM/AA/##)</t>
  </si>
  <si>
    <t>DESCRIPCION</t>
  </si>
  <si>
    <t>CAMPO</t>
  </si>
  <si>
    <t>1. Servidor de Base de Datos hace copia automática al finalizar el día 9-10 pm: servidor y copia espejo servidor de aplicaciones (interno), luego se guarda en disco duro externo conservado en Boveda Principal / DRP copia en servidor de Palmira de ambiente virtual y replicado en la NUBE. 
2. Antivirus SOPHOS Intercept XDR y Firewall XG210 SOPHOS (seguridad perimetral). 
3. Acceso VPN CANAL SSL (Cifrado), politicas de acceso control WEB. 
4. Cada usuario cuenta con una UNIDAD DE RED y tales copias se respaldan en una NAS internamente en Candelaria y luego se copian en Palmira. 
5. Descompresión de copias en ambiente de pruebas cada 6 meses.</t>
  </si>
  <si>
    <t>Migrar hacia la NUBE</t>
  </si>
  <si>
    <t>Sistemas y Gerencia</t>
  </si>
  <si>
    <t>1. Se cuenta con UPS en todas las sedes que respaldan las CPU, monitores y telefonos: Candelaria y Pradera 10 KVA, Palmira 8 KVA, Villagorgona 3 KVA, Florida 3 KVA, el Cerrito 2 KVA.
2. Se cuenta con planta eléctrica en candelaria y pradera</t>
  </si>
  <si>
    <t>Adecuación PLANTA ELECTRICA Palmira</t>
  </si>
  <si>
    <t>Canal MPLS para Villagorgona y mejoramiento capacidad de los canales con MOVISTAR y CLARO (cambiar cable COAXIAL a HFC)</t>
  </si>
  <si>
    <t>Ejecutar plan de renovación de equipos y licencias</t>
  </si>
  <si>
    <t>1. Poliza de seguro 
2. DATA Center principal (2 Rack y tableros críticos del sistema eléctrico) en Candelaria dentro del area de sistemas con acceso físico biométrico restringido, aire acondicionado de precisión.
3. Mantenimiento semestral a equipos y servidores con proveedor externo.
4. Cada año se efectúa presupuesto de reposición de equipos por obsolescencia.
5. Capacitación a empleados sobre uso de los equipos - politicas en la inducción y capacitación anual sobre seguridad y protección de equipos y fraude electrónico</t>
  </si>
  <si>
    <t>1. LINIX presenta eventualmente inconvenientes en los nuevos procesos que se originan por cambios en la regulación por parte de la Supersolidaria (Fase 2 y 3).
2. Problemas FASE 1: son resueltos por area de sistemas.</t>
  </si>
  <si>
    <t>1. Perfiles de usuario para acceso a los aplicativos según funciones y niveles de responsabilidad (Perfil autoriza usuarios y sistemas parametriza).
2. Usuarios limitados para uso de dispositivos USB
3. Oficial de protección de DATOS.
4. Cifrado de archivos y contraseñas que contienen información sensible para ser compartida o enviada
5. Actas de confidencialidad con externos.</t>
  </si>
  <si>
    <t>1. Accesos personalizados con claves por empleado para el equipo y aplicativo contable con diferentes niveles de seguridad y trazabilidad de acceso (perfiles de usuario)
2. Cambios en los perfiles deben solictarse por escrito a Sistemas (mesa de ayuda) y Gerencia autoriza
3. Controles y seguridades frente a ataques externos: seguridad perimetral (cortafuegos y antivirus)
4. Solicitud automático de CLAVE cada 45 días.</t>
  </si>
  <si>
    <t>1. Se cuenta con perfiles de usuario parametrizados por sistemas con autorización de gerencia que limita los accesos solo a los procesos o transacciones relativas a las funciones del cargo y con claves de acceso personalizadas que permiten evitar accesos no autorizados y trazabilidad de acceso y transacciones efectuadas por el usuario.
2. Se tienen cortafuegos y antivirus para evitar accesos externos no autorizados.</t>
  </si>
  <si>
    <t>Gerencia, cajeros y Sistemas</t>
  </si>
  <si>
    <t>Oficial de protección de Datos</t>
  </si>
  <si>
    <t>1. Código de ética, conducta y buen gobierno. 
2. Seguridad informática para el acceso a las bases de datos. 
3. Política de tratamiento de datos y Oficial de protección de datos
4. Transacciones a través de canales personales: No se cuenta con canales transaccionales digitales ni Corresponsales bancarios. 
5. Atribuciones para acceso a aplicativos y generación de reportes.
6. Consulta WEB responsabilidad de LINIX
7. AVAL PAY servicio con seguridad bajo responsabilidad de Grupo Aval
8. Aplicativos con seguridad SSL: página WEB simulador créditos, Recepción de hojas de vida.</t>
  </si>
  <si>
    <t>1. Fibra óptica permite conexión a través de otros NODOS con las otras sedes
2. Se cuenta con internet dedicado de MOVISTAR Fibra óptica y canal desde Candelaria hacia las demás sedes MPLS (Metropolitan Plane Lane Site - Red Expandible en Candelaria, Palmira Pradera y Florida). Proveedor Contingente CLARO Banda Ancha.
3. Tanto en el paro como en la Pandemia se activo el acceso VPN para trabajo desde la Casa
4. Se utilizan recibos provisionales para atender mientras llega sistema.
5. La entidad no cuenta con Cajeros Automáticos propios.  LINIX es el integrador con la red bancaria para uso de tarjetas DÉBITO (no se tiene tarjeta crédito).</t>
  </si>
  <si>
    <t>1. Arqueos diarios de caja. 
2. Titulos de deuda desmaterializados. 
3. Caja Fuerte con temporizador que solo maneja cajero principal y subgerente. 
4. No se puede abrir la caja en días no laborales. 
5. Retiro de bienes con permiso especial. 
6. Circuito Cerrado de Televisión CCTV en todas las sucursales con monitoreo por vigilante. 
7. Poliza GLOBAL de Manejo (fidelidad). 
8. Pagarés y titulos valores en caja fuerte custodiada por analista y jefe de crédito y otra caja fuerte para Garantias reales.  
9. Clave de acceso para Alarmas diferentes y personalizadas para 4 personas diferentes.</t>
  </si>
  <si>
    <t>1. Vigilancia (Informador) propia NO armada.
2. Monitoreo de Alarmas. 
3. Rondas programadas con la Policía. 
4. Limite a recursos en efectivo en Caja. (ppal $120 boveda + $12, otras Boveda $30-$35 Caja $8)
5. Transportadora de Valores. 
6. Poliza de seguro contra robos por valor superior a los topes de efectivo.
7. Informadores (2) tienen clave y se encargan de apertura de la oficina en la principal.  En las demás oficinas las secretarias administrativas y cajera (o) tienen la clave para apertura. La Jefe de la oficina contingentemente podría abrirlas ante la ausencia de los encargados con la colaboración de la empresa de seguridad.
8. Localización de la oficina central en parque principal, y las demás están localizadas en zonas de alta seguridad y baja vulnerabilidad en zonas bancarias.</t>
  </si>
  <si>
    <t>Gerencia y Jefes de Oficina</t>
  </si>
  <si>
    <t>1. Verificación de información y documentos en las solicitudes de crédito. 
2. Desembolsos solo con crédito original. 
3. Verificación con documento de identificación original para servicios de ahorro y crédito y demás operaciones 
4. Vinculación y entrevista personal con documentos originales y huella en presencia de un empleado. 
5. Chequeras en BOVEDA y Consecutivos de cheques cargado en el sistema. 
6. Conciliaciones Bancarias. 
7. La chequera solo la maneja las jefes de oficina</t>
  </si>
  <si>
    <t>Cajeros, oficial de cumplimiento, asesores comerciales</t>
  </si>
  <si>
    <t>Gerencia, Riesgos y Sistemas</t>
  </si>
  <si>
    <t>1. Realizar estudio PROPIO de escala salarial. 
2. Efectuar evaluación de clima laboral
3. Implementar evaluación de desempeño anual</t>
  </si>
  <si>
    <t>1. Se suplen las vacantes internas promoviendo a los empleados de la Cooperativa segun su perfil y desempeño.
2. El salario de los cargos está ligeramente por debajo del promedio del sector pero la rotación es baja y se cuenta con prima extralegal 20 días y BONO Diciembre hasta 50% salario.
3. Salario emocional: Celebración dia del cumpleaños y dia de la familia
4.  Se contrata a término fijo a los nuevos empleados, solo los antiguos son contrato a término indefinido</t>
  </si>
  <si>
    <t>1. Se pagan las prestaciones sociales de ley oportunamente de acuerdo con las bases y normas del código sustantivo del trabajo.
2. Contabilidad revisa antes de los pagos.
3. Nomina electrónica implementada</t>
  </si>
  <si>
    <t>1. El consejo de administración o Junta de Vigilancia debe canalizar su relación con los empleados a través de la gerencia y no impartir instrucciones o dar ordenes directamente, ni desautorizar a la Gerencia o mantener relaciones de confianza estrecha con los trabajadores. 
2. Actualizar reglamento interno de trabajo.</t>
  </si>
  <si>
    <t>1. La liquidación final de prestaciones sociales se hace conforme a las bases y normas del código sustantivo de trabajo informando con el término legal de antelación la no renovación de los contratos a término fijo o pagando la respectiva indemnización cuando es sin justa causa.  
2. Baja Rotación laboral</t>
  </si>
  <si>
    <t>1. Se cuenta con organigrama actualizado.  
2. Existe adecuada segregación de funciones y separación funcional de areas comerciales, de apoyo y de riesgos. 
3. Se cuenta con reglamento interno de trabajo actualizado el cual es conocido y difundido entre los empleados cuando se produce un cambio.
4. En situaciones complejas se cuenta con asesoría especializada en temas laborales
5. Los empleados pueden ser asociados pero no aspirar a Delegados ni miembros de los órganos de administración y control.</t>
  </si>
  <si>
    <t>1. Se cuenta con todos los protocolos de seguridad y mitigación en caso de accidentes laborales que exige (Camilla, Botiquín, Tensiometro).  
2. Se capacita y hacen simulacros para atender accidentes laborales o atender emergencias. 
3. Todos los empleados cuentan con seguridad social y ARL.
4. Comité y asesor han evaluado señalización y condiciones de seguridad fisica</t>
  </si>
  <si>
    <t>1. Capacitación ANUAL en primeros auxilios y reanimación los empleados. 
2. Revisar contrato de servicio de emergencia médica o contacto para Ambulancias
3. Corregir Rampa en Palmira</t>
  </si>
  <si>
    <t>1. Establecer ambulancia o empresa para atender emergencias médicas
2. Corregir algunos puntos de iluminacion
3. Mantenimiento y revisión de sillas anualmente</t>
  </si>
  <si>
    <t>1. Se efectúa evaluación y seguimiento periodico de ergonomía y condiciones físicas de los puestos de trabajo para corregir inmediatamente. 
2. Pausas activas programadas. 
3. Se practica exámen médico de ingreso y retiro y paquete anual de examenes de salud y recomendaciones de salud ocupacional
4. Desde inicio de Pandemia se cuenta con medidas físicas, control de aforo y protocolos de BIOSEGURIDAD</t>
  </si>
  <si>
    <t>Implementar evaluación de desempeño</t>
  </si>
  <si>
    <t>1. Se cuenta con comité de convivencia laboral. 
2. Clima laboral y ambiente de trabajo es excelente sin casos de acoso o discriminación.  
3. Capacitación anual sobre prevención del acoso laboral. 
4. Paseo anual de integración, fiesta de fin de año, detalle fechas especiales día de la mujer, amor y amistad, dia del padre, dia de la madre</t>
  </si>
  <si>
    <t>1. Capacitación anual en SARLAFT. 
2. Capacitación permanente para empleados en relación con su rol a través de seminarios, foros, talleres programados por entidades o asesores expertos. 
3. Asesoría y capacitación particular y permanente para la implementación y mantenimiento de los sistemas de riesgo.  
4. Se incluye partida de capacitación en el presupuesto a partir de las necesidades que expresa cada área</t>
  </si>
  <si>
    <t>Incluir en el PESEM capacitaciones que mejoren las competencias para sus relaciones con asociados, publico y empleados: servicio al cliente, manejo de conflictos etc.</t>
  </si>
  <si>
    <t>comité de educación</t>
  </si>
  <si>
    <t>1. Buen ambiente laboral. 
2. Remuneración ligeramente inferior al sector. 
3. Oportunidades de ascenso en la organización. 
4. Capacitación permanente. 
5. Posibilidad de acceso a los servicios de la Cooperativa
6. Auxilios para educación superior por solicitud individual</t>
  </si>
  <si>
    <t>1. No se tienen trabajadores Temporales. 
2. A pesar de que los trabajadores están contratados a término fijo se les renueva permanentemente el contrato y mantienen estabilidad motivo por el cual la gran mayoría de los retiros son voluntarios</t>
  </si>
  <si>
    <t>1. Se asignan horarios y cargas laborales acordes con el cargo, experiencia y responsabilidad. 
2. No se presenta trabajo suplementario o por fuera del horario de trabajo de manera excesiva o permanente. 
3. Los empleados salen a vacaciones anualmente. 
4. Los reemplazos en vacaciones de los empleados son efectuados por un asesor integral u otros funcionarios</t>
  </si>
  <si>
    <t>Evaluar posibilidad de contar con un segundo asesor integral para reemplazos temporales (incapacidad, vacaciones)</t>
  </si>
  <si>
    <t>1. Buen ambiente laboral. 
2. Remuneración relativamente acorde con lo observado en la Plaza. 
3. Oportunidades de ascenso en la organización. 
4. Capacitación permanente. 
5. Oportunidades de mejora constante para empleados que presentan bajo desempeño en algún area. 
6. Posibilidad de acceso a los servicios de la Cooperativa. 
7. No existe una gran cantidad de entidades solidarias en el domicilio y area de infliencia de la cooperativa de tamaño similar o superior a la Cooperativa</t>
  </si>
  <si>
    <t>1. Cartas de cobro las hace auxiliar de cartera y se envían por "Domina" (Habeas Data) y se complemente con mensajes de texto estandarizado y whatsapp
2. Asesor Comercial en momento de desembolso explica al beneficiario y firma tabla de amortización del crédito con huella. Formulario de vinculación y de crédito informa sobre consulta y reporte centrales de riesgo.
3. Carta de actualización de datos para proveedores / para asociados se hacen campañas con sorteos / Se actualizan datos en las consultas o uso de servicios en oficinas 
4. Debida diligencia para devolución de saldos a ex asociados: llamadas (titular y referencias sin señalar el motivo), "ubica y reconocer" para centrales de riesgo.
5. Contrato con Empresa de Cobranza para respuesta derechos de petición, principalmente relacionados con reportes a las Centrales de Riesgo.
6. Sistema PQRS (Web y buzon fisico) administrado por la Junta de Vigilancia
7. Comunicación con empleados a través de Memorandos al correo electrónico y grupos de Whatsapp interno.
8. En la WEB se sube información permanente sobre los productos y condiciones, se tiene boletín físico, Carteleras, Registro WEB DIAN.</t>
  </si>
  <si>
    <t>Diseñar e implementar informe sobre principales decisiones adoptadas en la Asamblea para publicar en la WEB</t>
  </si>
  <si>
    <t xml:space="preserve">Oficial de cumplimiento, Auxiliar, Contabilidad, Jefe de Servicios Financieros, Auditor </t>
  </si>
  <si>
    <t>Jefe de Servicios Financieros</t>
  </si>
  <si>
    <t>1. Verificación diaria de todas las operaciones de caja.
2. Verificación de identidad en operaciones
3. Notas por transferencia o consignación a través de red bancaria son revisadas por Jefe de Crédito y aprobadas por Jefe de Servicios Financieros. 
4. SMS masivos en convenio VISIONAMOS para cartera en mora con autorización de gerencia
5. Verificación de saldos en linea para asociados bajo responsabilidad de LINIX, notificaciones automáticas por movimiento de Tarjeta Débito</t>
  </si>
  <si>
    <t>Auxiliar de oficina, Jefe de Servicios Financieros y operador de sistemas</t>
  </si>
  <si>
    <t>Auxiliar de oficina, Contadora y Jefe de Servicios Financieros</t>
  </si>
  <si>
    <t>Auxiliar de oficina, Contabilidad, Jefe de Servicios Financieros, Crédito y Cartera, Gerencia</t>
  </si>
  <si>
    <t>1. Diariamente se revisan las transacciones por el Auxiliar de oficina antes de pasarlos a Jefe de Servicios Financieros, contabilidad y cartera para sus respectivas firmas, revisiones y autorizaciones.
2. Diariamente se cierran las transacciones de cartera, aportes, captaciones
3. Auditoría interna efectúa revisiones sobre los movimientos diarios</t>
  </si>
  <si>
    <t>Auxiliar de oficina, Jefe de Servicios Financieros, contabilidad, crédito y Auditoría Interna</t>
  </si>
  <si>
    <t>Gerencia Contabilidad Jefe de Servicios Financieros</t>
  </si>
  <si>
    <t>1. Las compras de bienes o servicios y toda contratación requiere autorización de gerencia basado en sus atribuciones y el presupuesto aprobado por el Consejo de Administración
2. Las negociaciones por cuantías mayores se respaldan con contratos
3. Para la entrega de anticipos en contrataciones de bienes y servicios por cuantías mayores se exige poliza de cumplimiento y buen manejo del anticipo.
4. Se solicitan en las compras dos o más cotizaciones cuando son cuantías mayores.
5. Previo al pago se efectúa evaluación de cumplimiento y entrega a satisfacción por parte del responsable de recibir el bien o servicio y se efectúan las autorizaciones debidas para el pago por parte de Gerencia y/o Jefe de Servicios Financieros.</t>
  </si>
  <si>
    <t>1. Auditoría interna: revisiones aleatorias sobre principales procesos con informes mensuales escritos al Consejo
2. Facturas de proveedores llegan a contabilidad y pasan a gerencia para su aprobación y luego se causa.
3. Jefe de Servicios Financieros aprueba y luego se archiva
4. Autocontrol, conciliaciones bancarias, Auditoría Interna
5. Reporte mensual a la Central de Riesgos, a la Supersolidaria a través del SICSES implica revisión de información para detectar errores o inconsistencias.
6. Cierre diario de operaciones de cartera, aportes, ahorros. Reapertura de modulos requiere autorización gerencia.
7. Procesos automaticos de causación cartera, PPE, nómina, inversiones.
8. Jefe de Servicios revisa documentación antes de los desembolsos.
9. Revisión de datos ingresados de nuevos asociados: oficial de cumplimiento. Asesora comercial revisa todos los formularios de vinculación y actualización.
10. Documentos de recaudo parametrizada con cuentas a afectar automaticamente con la cedula y producto</t>
  </si>
  <si>
    <t>Pagarés desmaterializados y digitalización de pagarés, titulos valores y documentación contable,  gestión documental digitalizada, tercerización de conservación de archivo inactivo y digitalización y/o destrucción de archivo antiguo superior a término de legalidad para conservación</t>
  </si>
  <si>
    <t>1. Archivo de expedientes de asociados físico con acceso restringido y seguridad física
2. Se digitalizan los formularios de afiliación.
3. Prohibición a empleados de revelar o entregar información a personas diferentes del asociado.
4. Archivo inactivo se conserva en la sede principal y Pradera.
5. Pagares se conservan en caja fuerte en cada oficina.
6. Se hace arqueo de pagarés e hipotecas y se separan los cancelados (semestral)</t>
  </si>
  <si>
    <t>Auditoría Interna, Contabilidad, Jefes de Oficina, Secretarias Administrativas, Aux Archivo</t>
  </si>
  <si>
    <t>1. Con las solicitudes de servicios o trámites se actualizan datos del asociado en el sistema y de referencias
2. Campañas de actualización de datos: en entrega de obsequios y actividades
3. Oficial de cumplimiento audita actualización de datos
4. Carta para solicitar actualización de datos proveedores</t>
  </si>
  <si>
    <t>Aplicación de régimen disciplinario laboral a asesores comerciales que omiten deber de actualizar datos en momento de consulta o toma de servicios</t>
  </si>
  <si>
    <t>Auxiliar de recursos humanos</t>
  </si>
  <si>
    <t xml:space="preserve">1. Oficial cumplilmiento revisa 30% aleatoriamente y en archivo el 70% de los formularios de vinculación
2. Errores en debida diligencia generan informe para gerencia, jefes de oficina y Consejo
3. Correcciones y reprocesos
4. Auditoría Interna mensualmente envía informes a la Gerencia y Consejo de Administración y se socializan fallas, errores o incumplimientos con las personas involucradas para la corrección de las fallas detectadas. Igual procedimiento se sigue con los informes de revisoría.
</t>
  </si>
  <si>
    <t>Auditoría Interna, Oficial de Cumplimiento y Jefes de oficina</t>
  </si>
  <si>
    <t>Recursos humanos</t>
  </si>
  <si>
    <t>1. Evaluación semestral de competencias y planes de mejoramiento para empleados con problemas reiterativos.
2. Elaborar Plan de capacitación y actualización anual de empleados.
3. Estimulos por reducción de reprocesos y cumplimiento
4. Contratación de empleado para actualización de datos</t>
  </si>
  <si>
    <t>1. Se está efectuando evaluación de procesos para identificar cuales pueden ser automatizados: vinculación de asociados.
2. Automatización SIAR</t>
  </si>
  <si>
    <t>1. La vinculación de contrapartes pasa por un estricto proceso de recolección y verificación de información, consulta en listas vinculantes y evaluación de riesgo.  
2. La vinculación de asociados es autorizada por la Gerencia. Se niega básicamente porque resulte reportado en una lista vinculante, restrictiva o de riesgos o no presente los documentos requeridos
3. La contratación de proveedores es autorizada por la Gerencia y la Jefe de Servicios Financieros conforme a sus atribuciones y segun presupuesto elaborado por el Consejo de Administración.
4. Todas las operaciones son revisadas por el auxiliar de oficina y además cuentan con alguna instancia superior de verificación y autorización: Jefe de Servicios Financieros, contabilidad, Jefe de Crédito y Cartera y Auditoría Interna, antes de pasar a archivo.</t>
  </si>
  <si>
    <t>1. Se cuenta con oficina externa especializada para apoyo jurídico en la elaboración de documentos
2. Los titulos valores como pagarés de deudores son custodiados en caja fuerte bajo responsabilidad de Jefe de Servicios Financieros y secretarias administrativas de sucursales.
3. Se depuran cada 3 meses (Jefe de oficina y secretarias administrativas) y se trasladan a archivo inactivo con sello de cancelado.  Auditoría interna realiza muestreos.
4. Pagares preimpresos LINIX</t>
  </si>
  <si>
    <t>Implementar pagaré desmaterializado</t>
  </si>
  <si>
    <t>Gerencia y Riesgos</t>
  </si>
  <si>
    <t>1. Las compras de bienes o servicios y toda contratación requiere autorización de gerencia basado en las atribuciones (hasta 1 smlmv) y presupuesto aprobado por el Consejo de Administración
2. Las negociaciones por cuantías mayores se respaldan con contratos
3. Para la entrega de anticipos en contrataciones de bienes y servicios por cuantías mayores se exige poliza de cumplimiento y buen manejo del anticipo.
4. Se solicitan en las compras tres o más cotizaciones cuando son cuantías mayores.
5. Los pagos se programan a proveedores una vez a la semana conforme a las condiciones de plazos y cumplimientos acordados</t>
  </si>
  <si>
    <t xml:space="preserve">1. La Cooperativa cuenta con una cultura de cumplimiento de sus compromisos y apego estricto a la ley
2. Se cuenta con abogados especializados para representar a la Cooperativa ante cualquier demanda </t>
  </si>
  <si>
    <t>1. Solo se tiene outsourcing en sistemas
2. Se establece convenios de prestacion de servicios a los asociados con entidades especializadas en el ramo preferiblemente del sector solidario, especialmente en el campo de seguros y previsión exequial, así como convenios de CONSUMO para obtener descuentos</t>
  </si>
  <si>
    <t>Desde</t>
  </si>
  <si>
    <t>Hasta</t>
  </si>
  <si>
    <t>Base Año 2021</t>
  </si>
  <si>
    <t>1. Bajo</t>
  </si>
  <si>
    <t>CAUSAS</t>
  </si>
  <si>
    <t>Quienes dirigen o administran quieren obtener mejores condiciones en los servicios de las que establecen los reglamentos</t>
  </si>
  <si>
    <t>Operaciones por fuera de los límites y condiciones reglamentarias que no fueron autorizadas por la instancia competente</t>
  </si>
  <si>
    <t>Se altera, "maquilla" o presenta tendenciosamente la información de análisis de riesgo sobre cualquier operación que busca la aprobación de la misma aún a pesar de que representa riesgo para la entidad</t>
  </si>
  <si>
    <t>Abusos de confianza de personas que conocen los procedimientos internos y aprovechan sus falencias</t>
  </si>
  <si>
    <t>1. Póliza de manejo GLOBAL.  
2. Seguimiento a los movimientos y operaciones de los empleados y directivos (SARLAFT). 
3. Verificación diaria de movimientos y consecutivos: a) Auxiliar de oficina arma movimiento diario b) Contabilidad verifica registro y soporte c) Se remite a la Jefe de Servicios Financieros para revisión antes de enviar al archivo 
4. Verificación diaria de las notas de causación de intereses</t>
  </si>
  <si>
    <t>1. Vigilancia privada 
2. Monitoreo de Alarmas. 
3. Rondas programadas con la Policía. 
4. Limite a recursos en efectivo en Caja. 
5. Transportadora de Valores. 
6. Poliza de seguro contra robos. 
7. Apertura de oficina con Guarda. 
8. Trabajo fuera del horario laboral requiere autorización de Gerencia</t>
  </si>
  <si>
    <t>Funcionarios aprovechan las fallas de control interno para sustraer dinero, valores o bienes de la entidad</t>
  </si>
  <si>
    <t>La falta de control sobre los activos fijos de la entidad facilita que los funcionarios puedan hacer uso indebido de los mismos para uso personal o apropiarse de ellos</t>
  </si>
  <si>
    <t>1. Poliza de PPE 
2. Custodia en caja furte de dinero, titulos valores.</t>
  </si>
  <si>
    <t>Los empleados sabotean o destruyen equipos por disgusto con la entidad o sus directivos</t>
  </si>
  <si>
    <t>1. Verificación de información y documentos en las solicitudes de crédito. 
2. Desembolsos solo con crédito original. 
3. Escaneo en el sistema de huella, foto y cédula. 
4. Vinculación personal con documentos originales y huella en presencia de un empleado. 
5. Consecutivos de cheques cargado en el sistema. 
6. Conciliaciones Bancarias. 
7. La chequera solo la maneja el auxiliar de crédito o el Director de Agencia</t>
  </si>
  <si>
    <t>1. Topes para retiros por caja.  
2. Visación de firma. 
3. Documento original para retiro por caja.  
4. El sistema tiene foto, huella y documento escaneado. 
5. Libreta Talonario y formatos individuales para retiro 
6. Tarjetas débito con clave.  
7. Transferencias solo a cuentas con cetificación bancaria con autorización escrita del asociado en formato prestablecido y presencial</t>
  </si>
  <si>
    <t>1. Cooperativa es régimen tributario especial. 
2. Revisión declaraciones tributarias. 
3. Revisión aleatoria de causación y pago de declaraciones de impuestos, retenciones e información exógena</t>
  </si>
  <si>
    <t xml:space="preserve">Los funcionarios que conocen los procesos utilizan documentación falsa para lograr sustraer recursos </t>
  </si>
  <si>
    <t>Funcionarios suplantan la identidad de asociados para tramitar servicios a su nombre cuyos recursos finalmente benefician al funcionario o allegados</t>
  </si>
  <si>
    <t>Los directivos de la entidad presionan la administracion para pagar menos impuestos de los que por ley corresponden</t>
  </si>
  <si>
    <t>Funcionarios sustraen información sobre los asociados para vender las bases de datos a terceros</t>
  </si>
  <si>
    <t>1. Segregación en facultades de análisis, registro, autorización, desembolso. 
2. Varias cotizaciones para adquisición de bienes y servicios por valores representativos. 
3. Limitaciones en las atribuciones de compras o autorizaciones o aprobaciones. 
4. Pólizas de cumplimiento</t>
  </si>
  <si>
    <t>Los funcionarios aceptan sobornos, prebendas y similares de los asociados o terceros para obtener tratamiento diferencian en los servicios o contratación</t>
  </si>
  <si>
    <t>"Hackers"  sustraen información de productos de los asociados para efectuar transacciones a su nombre con transferencia de recursos a terceras personas</t>
  </si>
  <si>
    <t>"Hackers" penetran las bases de datos y aplicativos de la entidad para destruir la infomación, encriptarla con el propósito de pedir dinero por el rescate o solamente para causar daño a la entidad</t>
  </si>
  <si>
    <t>Criminales o grupos organizados de delincuentes irrumpen con o sin violencia para tratar de apropiarse de dinero, valores o activos de valor económico representativo</t>
  </si>
  <si>
    <t>Terceras personas buscan suplantar la identidad o presentan documentos falsos respecto a sus ingresos o bienes, o soporte de sus solicitudes para obtener servicios - auxilios indebidamente</t>
  </si>
  <si>
    <t>No se establece objetivamente por parte de los directivos y la Gerencia una escala salarial acorde con los cargos, responsabilidades, experticia, funciones y el mercado</t>
  </si>
  <si>
    <t>Por desconocimiento de las personas encargadas de liquidarlas se pagan valores diferentes a los que corresponde por ley</t>
  </si>
  <si>
    <t>Se terminan indebidamente los contratos en términos económicos, legales o formales que dan lugar a reclamaciones o demandas</t>
  </si>
  <si>
    <t>Las funciones, responsabilidades y procedimientos no están documentados o no están claramente definidos y conocidos por parte de los funcionarios o están mal distribuidos generando cargas desequilibradas de trabajo</t>
  </si>
  <si>
    <t>No se cuenta con una adecuada seguridad física y señalización en el trabajo que prevenga o evite accidentes graves</t>
  </si>
  <si>
    <t>No se tienen implementados los estándares legales para seguridad en el trabajo o no son conocidos o no están adecuadamente capacitados los empleados</t>
  </si>
  <si>
    <t xml:space="preserve">La persona encargada de liquidar las indemnizaciones a trabajadores que se les termina el contrato no está adecuadamente capacitada o no cuenta con asesoría especializada </t>
  </si>
  <si>
    <t>1. Los nuevos empleados se contratan bajo la modalidad de término fijo con contratación y renovación automática a 1 año.  
2. Se cuenta con la asesoría de 2 profesionales abogados laboralistas externos para apoyos puntuales
3. Baja rotación laboral, la mayoría de los retiros son voluntarios.</t>
  </si>
  <si>
    <t>No se han efectuado capacitaciones, campañas o formación a los empleados sobre las prácticas prohibidas que constituyen discriminación</t>
  </si>
  <si>
    <t>No se cuenta con recursos o un plan de capacitación anual para fortalecer y mantener actualizadas las competencias necesarias para el adecuado desempeño en el cargo que tiene asignado</t>
  </si>
  <si>
    <t>Las malas condiciones de trabajo, el mal clima laboral, situaciones de acoso laboral o sexual, mala remuneración, pocas posibilidades de ascenso, capacitación o crecimiento profesional y personal pueden motivar el retiro constante de empleados</t>
  </si>
  <si>
    <t>Para evitar demandas laborales se contrata personal temporal para atender las actividades misionales de la entidad</t>
  </si>
  <si>
    <t>Buscando ahorrar recursos y generar mayores excedentes se sobrecarga de trabajo a los empleados o no se cuenta con planes de contingencia y reemplazo de funcionarios ausentes</t>
  </si>
  <si>
    <t>Relaciones indebidas de funcionarios con asociados tales como relaciones sentimentales o venta de rifas a los asociados, recibo de regalos o similares por parte de los asociados y prácticas de los funcionarios que buscan obtener cualquier tipo de favor indebido de los asociados a cambio de beneficios o privilegios en su atención</t>
  </si>
  <si>
    <t>No existen mecanismos de publicidad y difusión de información sobre los resultados, deberes, derechos, servicios, planes y proyectos de la entidad para conocimiento de los asociados y del publico en general</t>
  </si>
  <si>
    <t>No existen controles para extraer datos personales de los asociados, proveedores, empleados y terceros en las bases de datos de la entidad o falta capacitación sobre el Habeas Data a los empleados</t>
  </si>
  <si>
    <t>Se sustraen o comparten sin autorización bases de datos para venderlas a terceros con fines económicos comerciales o criminales</t>
  </si>
  <si>
    <t>Las metas comerciales son muy altas y las consecuencias de no lograrlas pueden afectar materialmente el ingreso de los funcionarios o la continuidad de su trabajo</t>
  </si>
  <si>
    <t>El sistema no cuenta con mecanismos de validación de identidad y los empleados no están adecuadamente preparados - capacitados para la veriicación de la entidad</t>
  </si>
  <si>
    <t>Se busca afectar a los competidores condicionando a los usuarios de los servicios a no tomar los servicios de otros oferentes del mercado como por ejemplo para obtener un crédito debe retirarse de otra cooperativa</t>
  </si>
  <si>
    <t>Difamación o comentarios negativos infundados, tendenciosos o que faltan a la verdad sobre otras entidades que son competencia</t>
  </si>
  <si>
    <t>Ofrecimiento de condiciones por fuera de mercado que buscan quebrar la competencia para luego distorsionar los "precios" (Tasas)</t>
  </si>
  <si>
    <t>Publicidad engañosa o información inexacta o falsa que se suministra a los asociados sobre las condiciones, ventajas, atributos o características de los servicios ofrecidos</t>
  </si>
  <si>
    <t xml:space="preserve">La entidad desarrolla actividades no previstas en la ley para su naturaleza </t>
  </si>
  <si>
    <t>El aplicativo liquida de manera inexacta los inteereses o los empleados de la entidad no están adecuadamente capacitados sobre las liquidaciones, el uso del aplicativo o el portafolio de servicios y beneficios</t>
  </si>
  <si>
    <t>Los modelos de otorgamiento de crédito, evaluación de cartera, cálculo de provisiones, generación de reportes a las autoridades, monitoreo o de calculo de la brecha  de liquidez, IRL y similares no arrojan resultados consistentes porque no se les hace pruebas de desempeño</t>
  </si>
  <si>
    <t>Incendios, terremotos, inundaciones, deslizamientos y demás hechos de la naturaleza imprevisibles e irresistibles</t>
  </si>
  <si>
    <t>Guerra, asonada, terrorismo</t>
  </si>
  <si>
    <t>Daño en los aplicativos que producen errores o mal funcionamiento e impiden la prestaicón del servicio o la generación de reportes</t>
  </si>
  <si>
    <t>Daño, destrucción, obsolescencia o pérdida de los equipos en los cuales se almacena y procesa la información con la cual se presta el servicio o se efectúan los reportes</t>
  </si>
  <si>
    <t>Caidas en los servicios de telecomunicaciones por fallas atribuibles al proveedor o por daños en las redes y equipos que transportan los datos</t>
  </si>
  <si>
    <t>Suspensión o corte del servicio de teléfono, internet, agua, electricidad, gas que impide prestar los servicios normalmente</t>
  </si>
  <si>
    <t>No se encuentran estandarizadas y revisadas previamente los contenidos de los diferentes tipos de comunicación escrita o verbal que se tiene con los asociados / El personal no está capacitado adecuadamente para el tratamiento de la comunicación con los asociados bien sea comercialmente, para atender sus inconformidades o para tramitar sus reclamos, inquietudes y solicitudes</t>
  </si>
  <si>
    <t>Los empleados no están capacitados adecuadamente para su cargo / No existen adecuados mecanismos de revisión de la información contable para establecer la razonabilidad de los saldos</t>
  </si>
  <si>
    <t>No se cuenta con cronogramas por cargo de responsabilidades / Empleados no capacitados para el ejercicio de sus cargos / Ausencia de mecanismos de monitoreo sobre el cumplimiento de los compromisos legales</t>
  </si>
  <si>
    <t>No se hacen pruebas de desempeño para establecer la razonabilidad de los cálculos efectuados automáticamente por los aplicativos</t>
  </si>
  <si>
    <t>Las imputaciones contables afectan cuentas que no corresponden y no se detectan oportunamente por falta de mecanismos de autocontrol y revisión de los responsables de los registros contables y de servicios, así como de los responsables de preparar los estados financieros intermedios y los reportes mensuales a la Supersolidaria y demás reportes</t>
  </si>
  <si>
    <t>No se cuenta con adecuados sistemas de control, organización, almacenamiento y conservación de la correspondencia, documentación contable, expedientes de asociados, actas y demás documentos físicos de importancia</t>
  </si>
  <si>
    <t>No existe una política de actualización de datos y su inclusión en las bases de datos de los aplicativos contables y de servicios</t>
  </si>
  <si>
    <t>No se cuenta con adecuada capacitación de los empleados y no se efectúan evaluaciones anuales de desmpeño de los empleados con sus respectivos planes de mejoramiento</t>
  </si>
  <si>
    <t>No se cuenta con controles de acceso a los aplicativos, archivos y demás información digital con que opera la entidad</t>
  </si>
  <si>
    <t>El sistema es inadecuado para la naturaleza, tamaño, complejidad y responsabilidad de la entidad por lo que el cumplimiento de sus obligaciones frente a entidades estatales o para la prestación de los servicios</t>
  </si>
  <si>
    <t>No se cuenta con capacidad adecuada de los empleados responsables de elaborar los reportes con destino a autoridades competentes o la información de propósito general que tienen derecho a conocer todos los asociados y el publico en general para efectos tributarios</t>
  </si>
  <si>
    <t>La información que se reporta a las autoridades competentes o centrales de riesgo no cuenta con una revisión adecuada por lo que se envían reportes inadecuados que dan lugar a sanciones</t>
  </si>
  <si>
    <t xml:space="preserve">No se incluye la autorización de la consulta y reporte a las centrales de riesgos en los formatos de vinculadción de contrapartes / No se actualiza la información anualmente / No se cuenta con contratos para negociaciones importantes </t>
  </si>
  <si>
    <t>No se cuenta con contratos que soporten la contratación de proveedores, empleados, abogados, el acuerdo técnico para las libranzas, acuerdos de patrocinio y demás negociaciones importantes</t>
  </si>
  <si>
    <t>No se cuenta con adecuados sistemas de control para acceso a las cuentas de los asociados por parte de personal no autorizado o de terceras personas</t>
  </si>
  <si>
    <t>Se cometen errores en los registros contables de los servicios y operaciones de la entidad afectando cuentas que no corresponden y que no pueden corregirse con posterioridad o porque se identifican tardíamente</t>
  </si>
  <si>
    <t>Las personas contratadas incumplen los contratos que se han pagado anticipadamente sin poliza de cumplimiento y buen manejo del anticipo / No se hace seguimiento al cumplimiento de lo contratado / No se hace evaluacion de proveedores / No se comparan alternativas de proveedores</t>
  </si>
  <si>
    <t>Se incumplen contratos con proveedores por parte de la entidad</t>
  </si>
  <si>
    <t xml:space="preserve">Se subcontratan procesos con terceras personas o entidades sin la adecuada capacidad o experiencia </t>
  </si>
  <si>
    <t>No se tienen contratos para operaciones importantes con proveedores que señalen las responsabilidades de las partes</t>
  </si>
  <si>
    <t>Los proveedores no cumplen sus contratos y no se tienen pólizas de cumplimiento y buen manejo del anticipo / no se fija contractualmente cronograma, tiempos, cantidades y calidades de los servicios y bienes contratados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</si>
</sst>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quot;$&quot;* #,##0_-;\-&quot;$&quot;* #,##0_-;_-&quot;$&quot;* &quot;-&quot;_-;_-@_-"/>
    <numFmt numFmtId="165" formatCode="_-&quot;$&quot;\ * #,##0_-;\-&quot;$&quot;\ * #,##0_-;_-&quot;$&quot;\ * &quot;-&quot;??_-;_-@_-"/>
  </numFmts>
  <fonts count="22" x14ac:knownFonts="1">
    <font>
      <sz val="10"/>
      <color theme="1"/>
      <name val="Trebuchet MS"/>
      <family val="2"/>
    </font>
    <font>
      <sz val="11"/>
      <color theme="1"/>
      <name val="Calibri"/>
      <family val="2"/>
      <scheme val="minor"/>
    </font>
    <font>
      <sz val="11"/>
      <color theme="1"/>
      <name val="Calibri"/>
      <family val="2"/>
      <scheme val="minor"/>
    </font>
    <font>
      <sz val="8"/>
      <color theme="1"/>
      <name val="Arial Narrow"/>
      <family val="2"/>
    </font>
    <font>
      <b/>
      <sz val="6"/>
      <color theme="1"/>
      <name val="Arial Narrow"/>
      <family val="2"/>
    </font>
    <font>
      <b/>
      <sz val="12"/>
      <color theme="1"/>
      <name val="Arial Narrow"/>
      <family val="2"/>
    </font>
    <font>
      <b/>
      <sz val="11"/>
      <color theme="0"/>
      <name val="Arial Narrow"/>
      <family val="2"/>
    </font>
    <font>
      <sz val="10"/>
      <color theme="1"/>
      <name val="Arial Narrow"/>
      <family val="2"/>
    </font>
    <font>
      <sz val="9"/>
      <color indexed="81"/>
      <name val="Tahoma"/>
      <family val="2"/>
    </font>
    <font>
      <sz val="10"/>
      <color theme="0"/>
      <name val="Arial Narrow"/>
      <family val="2"/>
    </font>
    <font>
      <b/>
      <sz val="11"/>
      <color theme="1"/>
      <name val="Arial Narrow"/>
      <family val="2"/>
    </font>
    <font>
      <sz val="11"/>
      <color theme="1"/>
      <name val="Arial Narrow"/>
      <family val="2"/>
    </font>
    <font>
      <b/>
      <sz val="8"/>
      <color indexed="81"/>
      <name val="Arial Narrow"/>
      <family val="2"/>
    </font>
    <font>
      <sz val="8"/>
      <color indexed="81"/>
      <name val="Arial Narrow"/>
      <family val="2"/>
    </font>
    <font>
      <sz val="11"/>
      <color theme="0"/>
      <name val="Arial Narrow"/>
      <family val="2"/>
    </font>
    <font>
      <b/>
      <sz val="10"/>
      <color theme="0"/>
      <name val="Arial Narrow"/>
      <family val="2"/>
    </font>
    <font>
      <sz val="9"/>
      <color indexed="81"/>
      <name val="Arial Narrow"/>
      <family val="2"/>
    </font>
    <font>
      <b/>
      <sz val="8"/>
      <color theme="1"/>
      <name val="Arial Narrow"/>
      <family val="2"/>
    </font>
    <font>
      <b/>
      <sz val="10"/>
      <color theme="1"/>
      <name val="Arial Narrow"/>
      <family val="2"/>
    </font>
    <font>
      <sz val="6"/>
      <color theme="1"/>
      <name val="Arial Narrow"/>
      <family val="2"/>
    </font>
    <font>
      <b/>
      <sz val="8"/>
      <color theme="0"/>
      <name val="Arial Narrow"/>
      <family val="2"/>
    </font>
    <font>
      <sz val="10"/>
      <color theme="1"/>
      <name val="Trebuchet MS"/>
      <family val="2"/>
    </font>
  </fonts>
  <fills count="18">
    <fill>
      <patternFill patternType="none"/>
    </fill>
    <fill>
      <patternFill patternType="gray125"/>
    </fill>
    <fill>
      <patternFill patternType="solid">
        <fgColor theme="1"/>
        <bgColor indexed="64"/>
      </patternFill>
    </fill>
    <fill>
      <patternFill patternType="solid">
        <fgColor theme="5" tint="0.79998168889431442"/>
        <bgColor indexed="64"/>
      </patternFill>
    </fill>
    <fill>
      <patternFill patternType="solid">
        <fgColor rgb="FF7030A0"/>
        <bgColor indexed="64"/>
      </patternFill>
    </fill>
    <fill>
      <patternFill patternType="solid">
        <fgColor theme="9" tint="0.79998168889431442"/>
        <bgColor indexed="64"/>
      </patternFill>
    </fill>
    <fill>
      <patternFill patternType="solid">
        <fgColor rgb="FFCCCC00"/>
        <bgColor indexed="64"/>
      </patternFill>
    </fill>
    <fill>
      <patternFill patternType="solid">
        <fgColor theme="7" tint="0.79998168889431442"/>
        <bgColor indexed="64"/>
      </patternFill>
    </fill>
    <fill>
      <patternFill patternType="solid">
        <fgColor rgb="FFCC99FF"/>
        <bgColor indexed="64"/>
      </patternFill>
    </fill>
    <fill>
      <patternFill patternType="solid">
        <fgColor theme="2" tint="-0.249977111117893"/>
        <bgColor indexed="64"/>
      </patternFill>
    </fill>
    <fill>
      <patternFill patternType="solid">
        <fgColor rgb="FF808000"/>
        <bgColor indexed="64"/>
      </patternFill>
    </fill>
    <fill>
      <patternFill patternType="solid">
        <fgColor theme="7" tint="-0.499984740745262"/>
        <bgColor indexed="64"/>
      </patternFill>
    </fill>
    <fill>
      <patternFill patternType="solid">
        <fgColor rgb="FF800000"/>
        <bgColor indexed="64"/>
      </patternFill>
    </fill>
    <fill>
      <patternFill patternType="solid">
        <fgColor rgb="FFFF0000"/>
        <bgColor indexed="64"/>
      </patternFill>
    </fill>
    <fill>
      <patternFill patternType="solid">
        <fgColor theme="5" tint="0.39997558519241921"/>
        <bgColor indexed="64"/>
      </patternFill>
    </fill>
    <fill>
      <patternFill patternType="solid">
        <fgColor rgb="FF0070C0"/>
        <bgColor indexed="64"/>
      </patternFill>
    </fill>
    <fill>
      <patternFill patternType="solid">
        <fgColor theme="4" tint="0.79998168889431442"/>
        <bgColor indexed="64"/>
      </patternFill>
    </fill>
    <fill>
      <patternFill patternType="solid">
        <fgColor rgb="FFFFFF0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7">
    <xf numFmtId="0" fontId="0" fillId="0" borderId="0"/>
    <xf numFmtId="0" fontId="2" fillId="0" borderId="0"/>
    <xf numFmtId="164" fontId="2" fillId="0" borderId="0" applyFont="0" applyFill="0" applyBorder="0" applyAlignment="0" applyProtection="0"/>
    <xf numFmtId="0" fontId="1" fillId="0" borderId="0"/>
    <xf numFmtId="0" fontId="1" fillId="0" borderId="0"/>
    <xf numFmtId="44" fontId="21" fillId="0" borderId="0" applyFont="0" applyFill="0" applyBorder="0" applyAlignment="0" applyProtection="0"/>
    <xf numFmtId="9" fontId="21" fillId="0" borderId="0" applyFont="0" applyFill="0" applyBorder="0" applyAlignment="0" applyProtection="0"/>
  </cellStyleXfs>
  <cellXfs count="94">
    <xf numFmtId="0" fontId="0" fillId="0" borderId="0" xfId="0"/>
    <xf numFmtId="0" fontId="3" fillId="0" borderId="0" xfId="1" applyFont="1" applyAlignment="1" applyProtection="1">
      <alignment horizontal="center" vertical="center" wrapText="1"/>
      <protection locked="0"/>
    </xf>
    <xf numFmtId="0" fontId="3" fillId="0" borderId="1" xfId="1" applyFont="1" applyBorder="1" applyAlignment="1">
      <alignment horizontal="center" vertical="center" wrapText="1"/>
    </xf>
    <xf numFmtId="0" fontId="5" fillId="0" borderId="1" xfId="1" applyFont="1" applyBorder="1" applyAlignment="1" applyProtection="1">
      <alignment horizontal="center" vertical="center" wrapText="1"/>
      <protection locked="0"/>
    </xf>
    <xf numFmtId="14" fontId="3" fillId="0" borderId="1" xfId="1" applyNumberFormat="1" applyFont="1" applyBorder="1" applyAlignment="1" applyProtection="1">
      <alignment horizontal="center" vertical="center" wrapText="1"/>
      <protection locked="0"/>
    </xf>
    <xf numFmtId="0" fontId="4" fillId="9" borderId="1" xfId="1" applyFont="1" applyFill="1" applyBorder="1" applyAlignment="1">
      <alignment horizontal="center" vertical="center" wrapText="1"/>
    </xf>
    <xf numFmtId="0" fontId="4" fillId="3" borderId="1" xfId="1" applyFont="1" applyFill="1" applyBorder="1" applyAlignment="1">
      <alignment horizontal="center" vertical="center" wrapText="1"/>
    </xf>
    <xf numFmtId="0" fontId="4" fillId="8" borderId="1" xfId="1" applyFont="1" applyFill="1" applyBorder="1" applyAlignment="1">
      <alignment horizontal="center" vertical="center" wrapText="1"/>
    </xf>
    <xf numFmtId="0" fontId="4" fillId="6" borderId="1" xfId="1" applyFont="1" applyFill="1" applyBorder="1" applyAlignment="1">
      <alignment horizontal="center" vertical="center" wrapText="1"/>
    </xf>
    <xf numFmtId="0" fontId="3" fillId="0" borderId="1" xfId="1" applyFont="1" applyBorder="1" applyAlignment="1" applyProtection="1">
      <alignment horizontal="center" vertical="center" wrapText="1"/>
      <protection locked="0"/>
    </xf>
    <xf numFmtId="0" fontId="9" fillId="2" borderId="1" xfId="0" applyFont="1" applyFill="1" applyBorder="1"/>
    <xf numFmtId="0" fontId="9" fillId="2" borderId="1" xfId="0" applyFont="1" applyFill="1" applyBorder="1" applyAlignment="1">
      <alignment horizontal="center"/>
    </xf>
    <xf numFmtId="0" fontId="7" fillId="0" borderId="0" xfId="0" applyFont="1"/>
    <xf numFmtId="0" fontId="7" fillId="0" borderId="1" xfId="0" applyFont="1" applyBorder="1"/>
    <xf numFmtId="0" fontId="7" fillId="0" borderId="1" xfId="0" applyFont="1" applyBorder="1" applyAlignment="1">
      <alignment horizontal="center"/>
    </xf>
    <xf numFmtId="0" fontId="7" fillId="5" borderId="1" xfId="0" applyFont="1" applyFill="1" applyBorder="1"/>
    <xf numFmtId="0" fontId="7" fillId="0" borderId="0" xfId="0" applyFont="1" applyAlignment="1">
      <alignment horizontal="center"/>
    </xf>
    <xf numFmtId="0" fontId="7" fillId="5" borderId="0" xfId="0" applyFont="1" applyFill="1"/>
    <xf numFmtId="0" fontId="7" fillId="0" borderId="0" xfId="0" applyFont="1" applyAlignment="1">
      <alignment horizontal="left"/>
    </xf>
    <xf numFmtId="0" fontId="10" fillId="0" borderId="0" xfId="1" applyFont="1" applyAlignment="1">
      <alignment horizontal="center" vertical="center" wrapText="1"/>
    </xf>
    <xf numFmtId="0" fontId="11" fillId="0" borderId="0" xfId="1" applyFont="1" applyAlignment="1" applyProtection="1">
      <alignment horizontal="center" vertical="center" wrapText="1"/>
      <protection locked="0"/>
    </xf>
    <xf numFmtId="14" fontId="11" fillId="0" borderId="0" xfId="1" applyNumberFormat="1" applyFont="1" applyAlignment="1" applyProtection="1">
      <alignment horizontal="center" vertical="center" wrapText="1"/>
      <protection locked="0"/>
    </xf>
    <xf numFmtId="0" fontId="4" fillId="7" borderId="1" xfId="1" applyFont="1" applyFill="1" applyBorder="1" applyAlignment="1">
      <alignment horizontal="center" vertical="center" wrapText="1"/>
    </xf>
    <xf numFmtId="14" fontId="4" fillId="6" borderId="1" xfId="1" applyNumberFormat="1" applyFont="1" applyFill="1" applyBorder="1" applyAlignment="1">
      <alignment horizontal="center" vertical="center" wrapText="1"/>
    </xf>
    <xf numFmtId="0" fontId="4" fillId="0" borderId="0" xfId="1" applyFont="1" applyAlignment="1">
      <alignment horizontal="center" vertical="center" wrapText="1"/>
    </xf>
    <xf numFmtId="164" fontId="4" fillId="0" borderId="0" xfId="2" applyFont="1" applyAlignment="1" applyProtection="1">
      <alignment horizontal="center" vertical="center" wrapText="1"/>
    </xf>
    <xf numFmtId="0" fontId="6" fillId="2" borderId="1" xfId="1" applyFont="1" applyFill="1" applyBorder="1" applyAlignment="1">
      <alignment horizontal="center" vertical="center" wrapText="1"/>
    </xf>
    <xf numFmtId="0" fontId="11" fillId="0" borderId="0" xfId="1" applyFont="1" applyAlignment="1">
      <alignment horizontal="center" vertical="center" wrapText="1"/>
    </xf>
    <xf numFmtId="0" fontId="11" fillId="5" borderId="1" xfId="1" applyFont="1" applyFill="1" applyBorder="1" applyAlignment="1">
      <alignment horizontal="center" vertical="center" wrapText="1"/>
    </xf>
    <xf numFmtId="0" fontId="11" fillId="7" borderId="1" xfId="1" applyFont="1" applyFill="1" applyBorder="1" applyAlignment="1">
      <alignment horizontal="center" vertical="center" wrapText="1"/>
    </xf>
    <xf numFmtId="0" fontId="11" fillId="14" borderId="1" xfId="1" applyFont="1" applyFill="1" applyBorder="1" applyAlignment="1">
      <alignment horizontal="center" vertical="center" wrapText="1"/>
    </xf>
    <xf numFmtId="0" fontId="11" fillId="13" borderId="1" xfId="1" applyFont="1" applyFill="1" applyBorder="1" applyAlignment="1">
      <alignment horizontal="center" vertical="center" wrapText="1"/>
    </xf>
    <xf numFmtId="0" fontId="14" fillId="2" borderId="1" xfId="1" applyFont="1" applyFill="1" applyBorder="1" applyAlignment="1">
      <alignment horizontal="center" vertical="center" wrapText="1"/>
    </xf>
    <xf numFmtId="0" fontId="11" fillId="0" borderId="1" xfId="1" applyFont="1" applyBorder="1" applyAlignment="1">
      <alignment horizontal="center" vertical="center" wrapText="1"/>
    </xf>
    <xf numFmtId="0" fontId="7" fillId="0" borderId="10" xfId="4" applyFont="1" applyBorder="1" applyAlignment="1">
      <alignment horizontal="center" vertical="center" wrapText="1"/>
    </xf>
    <xf numFmtId="0" fontId="7" fillId="0" borderId="1" xfId="4" applyFont="1" applyBorder="1" applyAlignment="1">
      <alignment horizontal="center" vertical="center" wrapText="1"/>
    </xf>
    <xf numFmtId="0" fontId="7" fillId="0" borderId="1" xfId="4" applyFont="1" applyBorder="1" applyAlignment="1">
      <alignment horizontal="center" vertical="center"/>
    </xf>
    <xf numFmtId="0" fontId="7" fillId="0" borderId="11" xfId="4" applyFont="1" applyBorder="1" applyAlignment="1">
      <alignment horizontal="center" vertical="center" wrapText="1"/>
    </xf>
    <xf numFmtId="0" fontId="7" fillId="0" borderId="0" xfId="4" applyFont="1" applyAlignment="1">
      <alignment horizontal="center" vertical="center"/>
    </xf>
    <xf numFmtId="0" fontId="7" fillId="0" borderId="15" xfId="4" applyFont="1" applyBorder="1" applyAlignment="1">
      <alignment horizontal="center" vertical="center" wrapText="1"/>
    </xf>
    <xf numFmtId="0" fontId="7" fillId="0" borderId="12" xfId="4" applyFont="1" applyBorder="1" applyAlignment="1">
      <alignment horizontal="center" vertical="center" wrapText="1"/>
    </xf>
    <xf numFmtId="0" fontId="7" fillId="0" borderId="13" xfId="4" applyFont="1" applyBorder="1" applyAlignment="1">
      <alignment horizontal="center" vertical="center" wrapText="1"/>
    </xf>
    <xf numFmtId="0" fontId="7" fillId="0" borderId="14" xfId="4" applyFont="1" applyBorder="1" applyAlignment="1">
      <alignment horizontal="center" vertical="center" wrapText="1"/>
    </xf>
    <xf numFmtId="0" fontId="7" fillId="0" borderId="0" xfId="4" applyFont="1" applyAlignment="1">
      <alignment horizontal="center" vertical="center" wrapText="1"/>
    </xf>
    <xf numFmtId="0" fontId="7" fillId="0" borderId="6" xfId="4" applyFont="1" applyBorder="1" applyAlignment="1">
      <alignment horizontal="center" vertical="center" wrapText="1"/>
    </xf>
    <xf numFmtId="0" fontId="7" fillId="0" borderId="5" xfId="4" applyFont="1" applyBorder="1" applyAlignment="1">
      <alignment horizontal="center" vertical="center" wrapText="1"/>
    </xf>
    <xf numFmtId="0" fontId="7" fillId="0" borderId="4" xfId="4" applyFont="1" applyBorder="1" applyAlignment="1">
      <alignment horizontal="center" vertical="center" wrapText="1"/>
    </xf>
    <xf numFmtId="0" fontId="15" fillId="4" borderId="7" xfId="4" applyFont="1" applyFill="1" applyBorder="1" applyAlignment="1">
      <alignment horizontal="center" vertical="center" wrapText="1"/>
    </xf>
    <xf numFmtId="0" fontId="15" fillId="4" borderId="8" xfId="4" applyFont="1" applyFill="1" applyBorder="1" applyAlignment="1">
      <alignment horizontal="center" vertical="center" wrapText="1"/>
    </xf>
    <xf numFmtId="0" fontId="15" fillId="4" borderId="9" xfId="4" applyFont="1" applyFill="1" applyBorder="1" applyAlignment="1">
      <alignment horizontal="center" vertical="center" wrapText="1"/>
    </xf>
    <xf numFmtId="0" fontId="3" fillId="0" borderId="1" xfId="1" applyFont="1" applyBorder="1" applyAlignment="1" applyProtection="1">
      <alignment vertical="center" wrapText="1"/>
      <protection locked="0"/>
    </xf>
    <xf numFmtId="0" fontId="3" fillId="0" borderId="0" xfId="1" applyFont="1" applyAlignment="1" applyProtection="1">
      <alignment vertical="center" wrapText="1"/>
      <protection locked="0"/>
    </xf>
    <xf numFmtId="0" fontId="11" fillId="0" borderId="0" xfId="1" applyFont="1" applyAlignment="1" applyProtection="1">
      <alignment vertical="center" wrapText="1"/>
      <protection locked="0"/>
    </xf>
    <xf numFmtId="0" fontId="10" fillId="8" borderId="1" xfId="1" applyFont="1" applyFill="1" applyBorder="1" applyAlignment="1">
      <alignment horizontal="center" vertical="center" wrapText="1"/>
    </xf>
    <xf numFmtId="0" fontId="7" fillId="0" borderId="0" xfId="0" applyFont="1" applyAlignment="1">
      <alignment wrapText="1"/>
    </xf>
    <xf numFmtId="0" fontId="7" fillId="0" borderId="0" xfId="0" applyFont="1" applyAlignment="1">
      <alignment horizontal="center" vertical="center"/>
    </xf>
    <xf numFmtId="0" fontId="7"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7" fillId="0" borderId="1" xfId="0" applyNumberFormat="1" applyFont="1" applyBorder="1" applyAlignment="1">
      <alignment horizontal="center" vertical="center" wrapText="1"/>
    </xf>
    <xf numFmtId="0" fontId="15" fillId="15" borderId="1" xfId="0" applyFont="1" applyFill="1" applyBorder="1" applyAlignment="1">
      <alignment horizontal="center" vertical="center" wrapText="1"/>
    </xf>
    <xf numFmtId="0" fontId="3" fillId="0" borderId="0" xfId="0" applyFont="1" applyAlignment="1">
      <alignment horizontal="center" vertical="center"/>
    </xf>
    <xf numFmtId="0" fontId="4" fillId="16" borderId="1" xfId="0" applyFont="1" applyFill="1" applyBorder="1" applyAlignment="1">
      <alignment horizontal="center" vertical="center" wrapText="1"/>
    </xf>
    <xf numFmtId="0" fontId="17" fillId="16" borderId="1" xfId="0" applyFont="1" applyFill="1" applyBorder="1" applyAlignment="1">
      <alignment horizontal="center" vertical="center" wrapText="1"/>
    </xf>
    <xf numFmtId="0" fontId="20" fillId="15" borderId="1" xfId="0" applyFont="1" applyFill="1" applyBorder="1" applyAlignment="1">
      <alignment horizontal="center" vertical="center" wrapText="1"/>
    </xf>
    <xf numFmtId="0" fontId="7" fillId="0" borderId="1" xfId="0" applyFont="1" applyBorder="1" applyAlignment="1">
      <alignment wrapText="1"/>
    </xf>
    <xf numFmtId="0" fontId="18" fillId="16" borderId="1" xfId="0" applyFont="1" applyFill="1" applyBorder="1" applyAlignment="1">
      <alignment horizontal="left" vertical="top" wrapText="1"/>
    </xf>
    <xf numFmtId="0" fontId="15" fillId="15" borderId="1" xfId="0" applyFont="1" applyFill="1" applyBorder="1" applyAlignment="1">
      <alignment horizontal="center" wrapText="1"/>
    </xf>
    <xf numFmtId="9" fontId="7" fillId="0" borderId="0" xfId="6" applyFont="1"/>
    <xf numFmtId="0" fontId="18" fillId="17" borderId="21" xfId="0" applyFont="1" applyFill="1" applyBorder="1"/>
    <xf numFmtId="0" fontId="7" fillId="0" borderId="10" xfId="0" applyFont="1" applyBorder="1" applyAlignment="1">
      <alignment horizontal="left"/>
    </xf>
    <xf numFmtId="165" fontId="3" fillId="0" borderId="22" xfId="5" applyNumberFormat="1" applyFont="1" applyBorder="1" applyAlignment="1">
      <alignment horizontal="justify" vertical="center" wrapText="1"/>
    </xf>
    <xf numFmtId="165" fontId="3" fillId="0" borderId="11" xfId="5" applyNumberFormat="1" applyFont="1" applyBorder="1" applyAlignment="1">
      <alignment horizontal="justify" vertical="center" wrapText="1"/>
    </xf>
    <xf numFmtId="0" fontId="7" fillId="0" borderId="12" xfId="0" applyFont="1" applyBorder="1" applyAlignment="1">
      <alignment horizontal="left"/>
    </xf>
    <xf numFmtId="165" fontId="3" fillId="0" borderId="14" xfId="5" applyNumberFormat="1" applyFont="1" applyBorder="1" applyAlignment="1">
      <alignment horizontal="justify" vertical="center" wrapText="1"/>
    </xf>
    <xf numFmtId="0" fontId="7" fillId="0" borderId="23" xfId="0" applyFont="1" applyBorder="1" applyAlignment="1">
      <alignment horizontal="left"/>
    </xf>
    <xf numFmtId="0" fontId="7" fillId="5" borderId="20" xfId="0" applyFont="1" applyFill="1" applyBorder="1"/>
    <xf numFmtId="0" fontId="18" fillId="17" borderId="24" xfId="0" applyFont="1" applyFill="1" applyBorder="1"/>
    <xf numFmtId="165" fontId="3" fillId="0" borderId="25" xfId="5" applyNumberFormat="1" applyFont="1" applyBorder="1" applyAlignment="1">
      <alignment horizontal="justify" vertical="center" wrapText="1"/>
    </xf>
    <xf numFmtId="165" fontId="3" fillId="0" borderId="26" xfId="5" applyNumberFormat="1" applyFont="1" applyBorder="1" applyAlignment="1">
      <alignment horizontal="justify" vertical="center" wrapText="1"/>
    </xf>
    <xf numFmtId="165" fontId="3" fillId="0" borderId="27" xfId="5" applyNumberFormat="1" applyFont="1" applyBorder="1" applyAlignment="1">
      <alignment horizontal="justify" vertical="center" wrapText="1"/>
    </xf>
    <xf numFmtId="0" fontId="7" fillId="5" borderId="21" xfId="0" applyFont="1" applyFill="1" applyBorder="1"/>
    <xf numFmtId="0" fontId="3" fillId="0" borderId="22" xfId="0" applyFont="1" applyBorder="1" applyAlignment="1">
      <alignment horizontal="justify" vertical="center" wrapText="1"/>
    </xf>
    <xf numFmtId="0" fontId="3" fillId="0" borderId="11" xfId="0" applyFont="1" applyBorder="1" applyAlignment="1">
      <alignment horizontal="justify" vertical="center" wrapText="1"/>
    </xf>
    <xf numFmtId="0" fontId="3" fillId="0" borderId="14" xfId="0" applyFont="1" applyBorder="1" applyAlignment="1">
      <alignment horizontal="justify" vertical="center" wrapText="1"/>
    </xf>
    <xf numFmtId="0" fontId="6" fillId="2" borderId="16" xfId="1" applyFont="1" applyFill="1" applyBorder="1" applyAlignment="1">
      <alignment horizontal="center" vertical="center" wrapText="1"/>
    </xf>
    <xf numFmtId="0" fontId="6" fillId="2" borderId="17" xfId="1" applyFont="1" applyFill="1" applyBorder="1" applyAlignment="1">
      <alignment horizontal="center" vertical="center" wrapText="1"/>
    </xf>
    <xf numFmtId="0" fontId="6" fillId="10" borderId="3" xfId="1" applyFont="1" applyFill="1" applyBorder="1" applyAlignment="1">
      <alignment horizontal="center" vertical="center" wrapText="1"/>
    </xf>
    <xf numFmtId="0" fontId="6" fillId="10"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12" borderId="3" xfId="1" applyFont="1" applyFill="1" applyBorder="1" applyAlignment="1">
      <alignment horizontal="center" vertical="center" wrapText="1"/>
    </xf>
    <xf numFmtId="0" fontId="6" fillId="11" borderId="3" xfId="1" applyFont="1" applyFill="1" applyBorder="1" applyAlignment="1">
      <alignment horizontal="center" vertical="center" wrapText="1"/>
    </xf>
    <xf numFmtId="0" fontId="18" fillId="17" borderId="18" xfId="0" applyFont="1" applyFill="1" applyBorder="1" applyAlignment="1">
      <alignment horizontal="center"/>
    </xf>
    <xf numFmtId="0" fontId="18" fillId="17" borderId="19" xfId="0" applyFont="1" applyFill="1" applyBorder="1" applyAlignment="1">
      <alignment horizontal="center"/>
    </xf>
  </cellXfs>
  <cellStyles count="7">
    <cellStyle name="Moneda" xfId="5" builtinId="4"/>
    <cellStyle name="Moneda [0] 2 2" xfId="2" xr:uid="{00000000-0005-0000-0000-000000000000}"/>
    <cellStyle name="Normal" xfId="0" builtinId="0"/>
    <cellStyle name="Normal 2" xfId="3" xr:uid="{00000000-0005-0000-0000-000002000000}"/>
    <cellStyle name="Normal 2 3" xfId="1" xr:uid="{00000000-0005-0000-0000-000003000000}"/>
    <cellStyle name="Normal 3" xfId="4" xr:uid="{00000000-0005-0000-0000-000004000000}"/>
    <cellStyle name="Porcentaje" xfId="6" builtinId="5"/>
  </cellStyles>
  <dxfs count="492">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 val="Score-Correlacion "/>
      <sheetName val="Score-semipredictivo"/>
      <sheetName val="BD SICSES"/>
      <sheetName val="B datos asocia"/>
      <sheetName val="Zona-Criminalidad"/>
      <sheetName val="Aportes "/>
      <sheetName val="Captaciones "/>
      <sheetName val="Cartera "/>
      <sheetName val="AP+AHP "/>
      <sheetName val="CUENTA 11 (CAJA-BANCOS)"/>
      <sheetName val="Cierre de Cartera"/>
      <sheetName val="Matriz Transición"/>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 sheetId="14">
        <row r="9">
          <cell r="B9">
            <v>0</v>
          </cell>
        </row>
      </sheetData>
      <sheetData sheetId="15"/>
      <sheetData sheetId="16"/>
      <sheetData sheetId="17"/>
      <sheetData sheetId="18"/>
      <sheetData sheetId="19"/>
      <sheetData sheetId="20"/>
      <sheetData sheetId="21"/>
      <sheetData sheetId="22"/>
      <sheetData sheetId="23"/>
      <sheetData sheetId="24">
        <row r="9">
          <cell r="B9">
            <v>0</v>
          </cell>
        </row>
      </sheetData>
      <sheetData sheetId="2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CFBF0-20EF-4D5E-9CB0-CDC68C02B867}">
  <dimension ref="A1:O47"/>
  <sheetViews>
    <sheetView showGridLines="0" zoomScale="170" zoomScaleNormal="170" workbookViewId="0">
      <pane xSplit="1" ySplit="1" topLeftCell="B2" activePane="bottomRight" state="frozen"/>
      <selection activeCell="I2" sqref="I2"/>
      <selection pane="topRight" activeCell="I2" sqref="I2"/>
      <selection pane="bottomLeft" activeCell="I2" sqref="I2"/>
      <selection pane="bottomRight" activeCell="E2" sqref="E2"/>
    </sheetView>
  </sheetViews>
  <sheetFormatPr baseColWidth="10" defaultColWidth="12.42578125" defaultRowHeight="33.6" customHeight="1" x14ac:dyDescent="0.2"/>
  <cols>
    <col min="1" max="1" width="12.42578125" style="54"/>
    <col min="2" max="2" width="8.28515625" style="54" customWidth="1"/>
    <col min="3" max="12" width="8.28515625" style="12" customWidth="1"/>
    <col min="13" max="13" width="24.140625" style="12" customWidth="1"/>
    <col min="14" max="16384" width="12.42578125" style="12"/>
  </cols>
  <sheetData>
    <row r="1" spans="1:15" s="60" customFormat="1" ht="33.6" customHeight="1" x14ac:dyDescent="0.3">
      <c r="A1" s="63" t="s">
        <v>324</v>
      </c>
      <c r="B1" s="62" t="s">
        <v>323</v>
      </c>
      <c r="C1" s="62" t="s">
        <v>322</v>
      </c>
      <c r="D1" s="62" t="s">
        <v>321</v>
      </c>
      <c r="E1" s="62" t="s">
        <v>320</v>
      </c>
      <c r="F1" s="62" t="s">
        <v>319</v>
      </c>
      <c r="G1" s="62" t="s">
        <v>318</v>
      </c>
      <c r="H1" s="62" t="s">
        <v>317</v>
      </c>
      <c r="I1" s="62" t="s">
        <v>316</v>
      </c>
      <c r="J1" s="62" t="s">
        <v>315</v>
      </c>
      <c r="K1" s="62" t="s">
        <v>314</v>
      </c>
      <c r="L1" s="62" t="s">
        <v>313</v>
      </c>
      <c r="M1" s="62" t="s">
        <v>312</v>
      </c>
      <c r="N1" s="61" t="s">
        <v>311</v>
      </c>
      <c r="O1" s="61" t="s">
        <v>310</v>
      </c>
    </row>
    <row r="2" spans="1:15" s="55" customFormat="1" ht="33.6" customHeight="1" x14ac:dyDescent="0.3">
      <c r="A2" s="59" t="s">
        <v>309</v>
      </c>
      <c r="B2" s="58">
        <v>44521</v>
      </c>
      <c r="C2" s="58">
        <v>45616</v>
      </c>
      <c r="D2" s="58">
        <v>44521</v>
      </c>
      <c r="E2" s="56" t="s">
        <v>308</v>
      </c>
      <c r="F2" s="57" t="s">
        <v>307</v>
      </c>
      <c r="G2" s="56" t="s">
        <v>230</v>
      </c>
      <c r="H2" s="56" t="s">
        <v>230</v>
      </c>
      <c r="I2" s="56">
        <v>721</v>
      </c>
      <c r="J2" s="56" t="s">
        <v>230</v>
      </c>
      <c r="K2" s="56" t="s">
        <v>230</v>
      </c>
      <c r="L2" s="56" t="s">
        <v>306</v>
      </c>
      <c r="M2" s="57" t="s">
        <v>305</v>
      </c>
      <c r="N2" s="56" t="s">
        <v>230</v>
      </c>
      <c r="O2" s="56" t="s">
        <v>304</v>
      </c>
    </row>
    <row r="3" spans="1:15" s="55" customFormat="1" ht="33.6" customHeight="1" x14ac:dyDescent="0.3">
      <c r="A3" s="59"/>
      <c r="B3" s="58"/>
      <c r="C3" s="58"/>
      <c r="D3" s="58"/>
      <c r="E3" s="56"/>
      <c r="F3" s="57"/>
      <c r="G3" s="56"/>
      <c r="H3" s="56"/>
      <c r="I3" s="56"/>
      <c r="J3" s="56"/>
      <c r="K3" s="56"/>
      <c r="L3" s="56"/>
      <c r="M3" s="57"/>
      <c r="N3" s="56"/>
      <c r="O3" s="56"/>
    </row>
    <row r="4" spans="1:15" s="55" customFormat="1" ht="33.6" customHeight="1" x14ac:dyDescent="0.3">
      <c r="A4" s="59"/>
      <c r="B4" s="58"/>
      <c r="C4" s="58"/>
      <c r="D4" s="58"/>
      <c r="E4" s="56"/>
      <c r="F4" s="57"/>
      <c r="G4" s="56"/>
      <c r="H4" s="56"/>
      <c r="I4" s="56"/>
      <c r="J4" s="56"/>
      <c r="K4" s="56"/>
      <c r="L4" s="56"/>
      <c r="M4" s="57"/>
      <c r="N4" s="56"/>
      <c r="O4" s="56"/>
    </row>
    <row r="5" spans="1:15" s="55" customFormat="1" ht="33.6" customHeight="1" x14ac:dyDescent="0.3">
      <c r="A5" s="59"/>
      <c r="B5" s="58"/>
      <c r="C5" s="58"/>
      <c r="D5" s="58"/>
      <c r="E5" s="56"/>
      <c r="F5" s="57"/>
      <c r="G5" s="56"/>
      <c r="H5" s="56"/>
      <c r="I5" s="56"/>
      <c r="J5" s="56"/>
      <c r="K5" s="56"/>
      <c r="L5" s="56"/>
      <c r="M5" s="57"/>
      <c r="N5" s="56"/>
      <c r="O5" s="56"/>
    </row>
    <row r="6" spans="1:15" s="55" customFormat="1" ht="33.6" customHeight="1" x14ac:dyDescent="0.3">
      <c r="A6" s="59"/>
      <c r="B6" s="58"/>
      <c r="C6" s="58"/>
      <c r="D6" s="58"/>
      <c r="E6" s="56"/>
      <c r="F6" s="57"/>
      <c r="G6" s="56"/>
      <c r="H6" s="56"/>
      <c r="I6" s="56"/>
      <c r="J6" s="56"/>
      <c r="K6" s="56"/>
      <c r="L6" s="56"/>
      <c r="M6" s="57"/>
      <c r="N6" s="56"/>
      <c r="O6" s="56"/>
    </row>
    <row r="7" spans="1:15" s="55" customFormat="1" ht="33.6" customHeight="1" x14ac:dyDescent="0.3">
      <c r="A7" s="59"/>
      <c r="B7" s="58"/>
      <c r="C7" s="58"/>
      <c r="D7" s="58"/>
      <c r="E7" s="56"/>
      <c r="F7" s="57"/>
      <c r="G7" s="56"/>
      <c r="H7" s="56"/>
      <c r="I7" s="56"/>
      <c r="J7" s="56"/>
      <c r="K7" s="56"/>
      <c r="L7" s="56"/>
      <c r="M7" s="57"/>
      <c r="N7" s="56"/>
      <c r="O7" s="56"/>
    </row>
    <row r="8" spans="1:15" s="55" customFormat="1" ht="33.6" customHeight="1" x14ac:dyDescent="0.3">
      <c r="A8" s="59"/>
      <c r="B8" s="58"/>
      <c r="C8" s="58"/>
      <c r="D8" s="58"/>
      <c r="E8" s="56"/>
      <c r="F8" s="57"/>
      <c r="G8" s="56"/>
      <c r="H8" s="56"/>
      <c r="I8" s="56"/>
      <c r="J8" s="56"/>
      <c r="K8" s="56"/>
      <c r="L8" s="56"/>
      <c r="M8" s="57"/>
      <c r="N8" s="56"/>
      <c r="O8" s="56"/>
    </row>
    <row r="9" spans="1:15" s="55" customFormat="1" ht="33.6" customHeight="1" x14ac:dyDescent="0.3">
      <c r="A9" s="59"/>
      <c r="B9" s="58"/>
      <c r="C9" s="58"/>
      <c r="D9" s="58"/>
      <c r="E9" s="56"/>
      <c r="F9" s="57"/>
      <c r="G9" s="56"/>
      <c r="H9" s="56"/>
      <c r="I9" s="56"/>
      <c r="J9" s="56"/>
      <c r="K9" s="56"/>
      <c r="L9" s="56"/>
      <c r="M9" s="57"/>
      <c r="N9" s="56"/>
      <c r="O9" s="56"/>
    </row>
    <row r="10" spans="1:15" s="55" customFormat="1" ht="33.6" customHeight="1" x14ac:dyDescent="0.3">
      <c r="A10" s="59"/>
      <c r="B10" s="58"/>
      <c r="C10" s="58"/>
      <c r="D10" s="58"/>
      <c r="E10" s="56"/>
      <c r="F10" s="57"/>
      <c r="G10" s="56"/>
      <c r="H10" s="56"/>
      <c r="I10" s="56"/>
      <c r="J10" s="56"/>
      <c r="K10" s="56"/>
      <c r="L10" s="56"/>
      <c r="M10" s="57"/>
      <c r="N10" s="56"/>
      <c r="O10" s="56"/>
    </row>
    <row r="11" spans="1:15" s="55" customFormat="1" ht="33.6" customHeight="1" x14ac:dyDescent="0.3">
      <c r="A11" s="59"/>
      <c r="B11" s="58"/>
      <c r="C11" s="58"/>
      <c r="D11" s="58"/>
      <c r="E11" s="56"/>
      <c r="F11" s="57"/>
      <c r="G11" s="56"/>
      <c r="H11" s="56"/>
      <c r="I11" s="56"/>
      <c r="J11" s="56"/>
      <c r="K11" s="56"/>
      <c r="L11" s="56"/>
      <c r="M11" s="57"/>
      <c r="N11" s="56"/>
      <c r="O11" s="56"/>
    </row>
    <row r="12" spans="1:15" s="55" customFormat="1" ht="33.6" customHeight="1" x14ac:dyDescent="0.3">
      <c r="A12" s="59"/>
      <c r="B12" s="58"/>
      <c r="C12" s="58"/>
      <c r="D12" s="58"/>
      <c r="E12" s="56"/>
      <c r="F12" s="57"/>
      <c r="G12" s="56"/>
      <c r="H12" s="56"/>
      <c r="I12" s="56"/>
      <c r="J12" s="56"/>
      <c r="K12" s="56"/>
      <c r="L12" s="56"/>
      <c r="M12" s="57"/>
      <c r="N12" s="56"/>
      <c r="O12" s="56"/>
    </row>
    <row r="13" spans="1:15" s="55" customFormat="1" ht="33.6" customHeight="1" x14ac:dyDescent="0.3">
      <c r="A13" s="59"/>
      <c r="B13" s="58"/>
      <c r="C13" s="58"/>
      <c r="D13" s="58"/>
      <c r="E13" s="56"/>
      <c r="F13" s="57"/>
      <c r="G13" s="56"/>
      <c r="H13" s="56"/>
      <c r="I13" s="56"/>
      <c r="J13" s="56"/>
      <c r="K13" s="56"/>
      <c r="L13" s="56"/>
      <c r="M13" s="57"/>
      <c r="N13" s="56"/>
      <c r="O13" s="56"/>
    </row>
    <row r="14" spans="1:15" s="55" customFormat="1" ht="33.6" customHeight="1" x14ac:dyDescent="0.3">
      <c r="A14" s="59"/>
      <c r="B14" s="58"/>
      <c r="C14" s="58"/>
      <c r="D14" s="58"/>
      <c r="E14" s="56"/>
      <c r="F14" s="57"/>
      <c r="G14" s="56"/>
      <c r="H14" s="56"/>
      <c r="I14" s="56"/>
      <c r="J14" s="56"/>
      <c r="K14" s="56"/>
      <c r="L14" s="56"/>
      <c r="M14" s="57"/>
      <c r="N14" s="56"/>
      <c r="O14" s="56"/>
    </row>
    <row r="15" spans="1:15" s="55" customFormat="1" ht="33.6" customHeight="1" x14ac:dyDescent="0.3">
      <c r="A15" s="59"/>
      <c r="B15" s="58"/>
      <c r="C15" s="58"/>
      <c r="D15" s="58"/>
      <c r="E15" s="56"/>
      <c r="F15" s="57"/>
      <c r="G15" s="56"/>
      <c r="H15" s="56"/>
      <c r="I15" s="56"/>
      <c r="J15" s="56"/>
      <c r="K15" s="56"/>
      <c r="L15" s="56"/>
      <c r="M15" s="57"/>
      <c r="N15" s="56"/>
      <c r="O15" s="56"/>
    </row>
    <row r="16" spans="1:15" s="55" customFormat="1" ht="33.6" customHeight="1" x14ac:dyDescent="0.3">
      <c r="A16" s="59"/>
      <c r="B16" s="58"/>
      <c r="C16" s="58"/>
      <c r="D16" s="58"/>
      <c r="E16" s="56"/>
      <c r="F16" s="57"/>
      <c r="G16" s="56"/>
      <c r="H16" s="56"/>
      <c r="I16" s="56"/>
      <c r="J16" s="56"/>
      <c r="K16" s="56"/>
      <c r="L16" s="56"/>
      <c r="M16" s="57"/>
      <c r="N16" s="56"/>
      <c r="O16" s="56"/>
    </row>
    <row r="17" spans="1:15" s="55" customFormat="1" ht="33.6" customHeight="1" x14ac:dyDescent="0.3">
      <c r="A17" s="59"/>
      <c r="B17" s="58"/>
      <c r="C17" s="58"/>
      <c r="D17" s="58"/>
      <c r="E17" s="56"/>
      <c r="F17" s="57"/>
      <c r="G17" s="56"/>
      <c r="H17" s="56"/>
      <c r="I17" s="56"/>
      <c r="J17" s="56"/>
      <c r="K17" s="56"/>
      <c r="L17" s="56"/>
      <c r="M17" s="57"/>
      <c r="N17" s="56"/>
      <c r="O17" s="56"/>
    </row>
    <row r="18" spans="1:15" s="55" customFormat="1" ht="33.6" customHeight="1" x14ac:dyDescent="0.3">
      <c r="A18" s="59"/>
      <c r="B18" s="58"/>
      <c r="C18" s="58"/>
      <c r="D18" s="58"/>
      <c r="E18" s="56"/>
      <c r="F18" s="57"/>
      <c r="G18" s="56"/>
      <c r="H18" s="56"/>
      <c r="I18" s="56"/>
      <c r="J18" s="56"/>
      <c r="K18" s="56"/>
      <c r="L18" s="56"/>
      <c r="M18" s="57"/>
      <c r="N18" s="56"/>
      <c r="O18" s="56"/>
    </row>
    <row r="19" spans="1:15" s="55" customFormat="1" ht="33.6" customHeight="1" x14ac:dyDescent="0.3">
      <c r="A19" s="59"/>
      <c r="B19" s="58"/>
      <c r="C19" s="58"/>
      <c r="D19" s="58"/>
      <c r="E19" s="56"/>
      <c r="F19" s="57"/>
      <c r="G19" s="56"/>
      <c r="H19" s="56"/>
      <c r="I19" s="56"/>
      <c r="J19" s="56"/>
      <c r="K19" s="56"/>
      <c r="L19" s="56"/>
      <c r="M19" s="57"/>
      <c r="N19" s="56"/>
      <c r="O19" s="56"/>
    </row>
    <row r="20" spans="1:15" s="55" customFormat="1" ht="33.6" customHeight="1" x14ac:dyDescent="0.3">
      <c r="A20" s="59"/>
      <c r="B20" s="58"/>
      <c r="C20" s="58"/>
      <c r="D20" s="58"/>
      <c r="E20" s="56"/>
      <c r="F20" s="57"/>
      <c r="G20" s="56"/>
      <c r="H20" s="56"/>
      <c r="I20" s="56"/>
      <c r="J20" s="56"/>
      <c r="K20" s="56"/>
      <c r="L20" s="56"/>
      <c r="M20" s="57"/>
      <c r="N20" s="56"/>
      <c r="O20" s="56"/>
    </row>
    <row r="21" spans="1:15" s="55" customFormat="1" ht="33.6" customHeight="1" x14ac:dyDescent="0.3">
      <c r="A21" s="59"/>
      <c r="B21" s="58"/>
      <c r="C21" s="58"/>
      <c r="D21" s="58"/>
      <c r="E21" s="56"/>
      <c r="F21" s="57"/>
      <c r="G21" s="56"/>
      <c r="H21" s="56"/>
      <c r="I21" s="56"/>
      <c r="J21" s="56"/>
      <c r="K21" s="56"/>
      <c r="L21" s="56"/>
      <c r="M21" s="57"/>
      <c r="N21" s="56"/>
      <c r="O21" s="56"/>
    </row>
    <row r="22" spans="1:15" s="55" customFormat="1" ht="33.6" customHeight="1" x14ac:dyDescent="0.3">
      <c r="A22" s="59"/>
      <c r="B22" s="58"/>
      <c r="C22" s="58"/>
      <c r="D22" s="58"/>
      <c r="E22" s="56"/>
      <c r="F22" s="57"/>
      <c r="G22" s="56"/>
      <c r="H22" s="56"/>
      <c r="I22" s="56"/>
      <c r="J22" s="56"/>
      <c r="K22" s="56"/>
      <c r="L22" s="56"/>
      <c r="M22" s="57"/>
      <c r="N22" s="56"/>
      <c r="O22" s="56"/>
    </row>
    <row r="23" spans="1:15" s="55" customFormat="1" ht="33.6" customHeight="1" x14ac:dyDescent="0.3">
      <c r="A23" s="59"/>
      <c r="B23" s="58"/>
      <c r="C23" s="58"/>
      <c r="D23" s="58"/>
      <c r="E23" s="56"/>
      <c r="F23" s="57"/>
      <c r="G23" s="56"/>
      <c r="H23" s="56"/>
      <c r="I23" s="56"/>
      <c r="J23" s="56"/>
      <c r="K23" s="56"/>
      <c r="L23" s="56"/>
      <c r="M23" s="57"/>
      <c r="N23" s="56"/>
      <c r="O23" s="56"/>
    </row>
    <row r="24" spans="1:15" s="55" customFormat="1" ht="33.6" customHeight="1" x14ac:dyDescent="0.3">
      <c r="A24" s="59"/>
      <c r="B24" s="58"/>
      <c r="C24" s="58"/>
      <c r="D24" s="58"/>
      <c r="E24" s="56"/>
      <c r="F24" s="57"/>
      <c r="G24" s="56"/>
      <c r="H24" s="56"/>
      <c r="I24" s="56"/>
      <c r="J24" s="56"/>
      <c r="K24" s="56"/>
      <c r="L24" s="56"/>
      <c r="M24" s="57"/>
      <c r="N24" s="56"/>
      <c r="O24" s="56"/>
    </row>
    <row r="25" spans="1:15" s="55" customFormat="1" ht="33.6" customHeight="1" x14ac:dyDescent="0.3">
      <c r="A25" s="59"/>
      <c r="B25" s="58"/>
      <c r="C25" s="58"/>
      <c r="D25" s="58"/>
      <c r="E25" s="56"/>
      <c r="F25" s="57"/>
      <c r="G25" s="56"/>
      <c r="H25" s="56"/>
      <c r="I25" s="56"/>
      <c r="J25" s="56"/>
      <c r="K25" s="56"/>
      <c r="L25" s="56"/>
      <c r="M25" s="57"/>
      <c r="N25" s="56"/>
      <c r="O25" s="56"/>
    </row>
    <row r="26" spans="1:15" s="55" customFormat="1" ht="33.6" customHeight="1" x14ac:dyDescent="0.3">
      <c r="A26" s="59"/>
      <c r="B26" s="58"/>
      <c r="C26" s="58"/>
      <c r="D26" s="58"/>
      <c r="E26" s="56"/>
      <c r="F26" s="57"/>
      <c r="G26" s="56"/>
      <c r="H26" s="56"/>
      <c r="I26" s="56"/>
      <c r="J26" s="56"/>
      <c r="K26" s="56"/>
      <c r="L26" s="56"/>
      <c r="M26" s="57"/>
      <c r="N26" s="56"/>
      <c r="O26" s="56"/>
    </row>
    <row r="27" spans="1:15" s="55" customFormat="1" ht="33.6" customHeight="1" x14ac:dyDescent="0.3">
      <c r="A27" s="59"/>
      <c r="B27" s="58"/>
      <c r="C27" s="58"/>
      <c r="D27" s="58"/>
      <c r="E27" s="56"/>
      <c r="F27" s="57"/>
      <c r="G27" s="56"/>
      <c r="H27" s="56"/>
      <c r="I27" s="56"/>
      <c r="J27" s="56"/>
      <c r="K27" s="56"/>
      <c r="L27" s="56"/>
      <c r="M27" s="57"/>
      <c r="N27" s="56"/>
      <c r="O27" s="56"/>
    </row>
    <row r="28" spans="1:15" s="55" customFormat="1" ht="33.6" customHeight="1" x14ac:dyDescent="0.3">
      <c r="A28" s="59"/>
      <c r="B28" s="58"/>
      <c r="C28" s="58"/>
      <c r="D28" s="58"/>
      <c r="E28" s="56"/>
      <c r="F28" s="57"/>
      <c r="G28" s="56"/>
      <c r="H28" s="56"/>
      <c r="I28" s="56"/>
      <c r="J28" s="56"/>
      <c r="K28" s="56"/>
      <c r="L28" s="56"/>
      <c r="M28" s="57"/>
      <c r="N28" s="56"/>
      <c r="O28" s="56"/>
    </row>
    <row r="29" spans="1:15" s="55" customFormat="1" ht="33.6" customHeight="1" x14ac:dyDescent="0.3">
      <c r="A29" s="59"/>
      <c r="B29" s="58"/>
      <c r="C29" s="58"/>
      <c r="D29" s="58"/>
      <c r="E29" s="56"/>
      <c r="F29" s="57"/>
      <c r="G29" s="56"/>
      <c r="H29" s="56"/>
      <c r="I29" s="56"/>
      <c r="J29" s="56"/>
      <c r="K29" s="56"/>
      <c r="L29" s="56"/>
      <c r="M29" s="57"/>
      <c r="N29" s="56"/>
      <c r="O29" s="56"/>
    </row>
    <row r="30" spans="1:15" s="55" customFormat="1" ht="33.6" customHeight="1" x14ac:dyDescent="0.3">
      <c r="A30" s="59"/>
      <c r="B30" s="58"/>
      <c r="C30" s="58"/>
      <c r="D30" s="58"/>
      <c r="E30" s="56"/>
      <c r="F30" s="57"/>
      <c r="G30" s="56"/>
      <c r="H30" s="56"/>
      <c r="I30" s="56"/>
      <c r="J30" s="56"/>
      <c r="K30" s="56"/>
      <c r="L30" s="56"/>
      <c r="M30" s="57"/>
      <c r="N30" s="56"/>
      <c r="O30" s="56"/>
    </row>
    <row r="31" spans="1:15" s="55" customFormat="1" ht="33.6" customHeight="1" x14ac:dyDescent="0.3">
      <c r="A31" s="59"/>
      <c r="B31" s="58"/>
      <c r="C31" s="58"/>
      <c r="D31" s="58"/>
      <c r="E31" s="56"/>
      <c r="F31" s="57"/>
      <c r="G31" s="56"/>
      <c r="H31" s="56"/>
      <c r="I31" s="56"/>
      <c r="J31" s="56"/>
      <c r="K31" s="56"/>
      <c r="L31" s="56"/>
      <c r="M31" s="57"/>
      <c r="N31" s="56"/>
      <c r="O31" s="56"/>
    </row>
    <row r="32" spans="1:15" s="55" customFormat="1" ht="33.6" customHeight="1" x14ac:dyDescent="0.3">
      <c r="A32" s="59"/>
      <c r="B32" s="58"/>
      <c r="C32" s="58"/>
      <c r="D32" s="58"/>
      <c r="E32" s="56"/>
      <c r="F32" s="57"/>
      <c r="G32" s="56"/>
      <c r="H32" s="56"/>
      <c r="I32" s="56"/>
      <c r="J32" s="56"/>
      <c r="K32" s="56"/>
      <c r="L32" s="56"/>
      <c r="M32" s="57"/>
      <c r="N32" s="56"/>
      <c r="O32" s="56"/>
    </row>
    <row r="33" spans="1:15" s="55" customFormat="1" ht="33.6" customHeight="1" x14ac:dyDescent="0.3">
      <c r="A33" s="59"/>
      <c r="B33" s="58"/>
      <c r="C33" s="58"/>
      <c r="D33" s="58"/>
      <c r="E33" s="56"/>
      <c r="F33" s="57"/>
      <c r="G33" s="56"/>
      <c r="H33" s="56"/>
      <c r="I33" s="56"/>
      <c r="J33" s="56"/>
      <c r="K33" s="56"/>
      <c r="L33" s="56"/>
      <c r="M33" s="57"/>
      <c r="N33" s="56"/>
      <c r="O33" s="56"/>
    </row>
    <row r="34" spans="1:15" s="55" customFormat="1" ht="33.6" customHeight="1" x14ac:dyDescent="0.3">
      <c r="A34" s="59"/>
      <c r="B34" s="58"/>
      <c r="C34" s="58"/>
      <c r="D34" s="58"/>
      <c r="E34" s="56"/>
      <c r="F34" s="57"/>
      <c r="G34" s="56"/>
      <c r="H34" s="56"/>
      <c r="I34" s="56"/>
      <c r="J34" s="56"/>
      <c r="K34" s="56"/>
      <c r="L34" s="56"/>
      <c r="M34" s="57"/>
      <c r="N34" s="56"/>
      <c r="O34" s="56"/>
    </row>
    <row r="35" spans="1:15" s="55" customFormat="1" ht="33.6" customHeight="1" x14ac:dyDescent="0.3">
      <c r="A35" s="59"/>
      <c r="B35" s="58"/>
      <c r="C35" s="58"/>
      <c r="D35" s="58"/>
      <c r="E35" s="56"/>
      <c r="F35" s="57"/>
      <c r="G35" s="56"/>
      <c r="H35" s="56"/>
      <c r="I35" s="56"/>
      <c r="J35" s="56"/>
      <c r="K35" s="56"/>
      <c r="L35" s="56"/>
      <c r="M35" s="57"/>
      <c r="N35" s="56"/>
      <c r="O35" s="56"/>
    </row>
    <row r="36" spans="1:15" s="55" customFormat="1" ht="33.6" customHeight="1" x14ac:dyDescent="0.3">
      <c r="A36" s="59"/>
      <c r="B36" s="58"/>
      <c r="C36" s="58"/>
      <c r="D36" s="58"/>
      <c r="E36" s="56"/>
      <c r="F36" s="57"/>
      <c r="G36" s="56"/>
      <c r="H36" s="56"/>
      <c r="I36" s="56"/>
      <c r="J36" s="56"/>
      <c r="K36" s="56"/>
      <c r="L36" s="56"/>
      <c r="M36" s="57"/>
      <c r="N36" s="56"/>
      <c r="O36" s="56"/>
    </row>
    <row r="37" spans="1:15" s="55" customFormat="1" ht="33.6" customHeight="1" x14ac:dyDescent="0.3">
      <c r="A37" s="59"/>
      <c r="B37" s="58"/>
      <c r="C37" s="58"/>
      <c r="D37" s="58"/>
      <c r="E37" s="56"/>
      <c r="F37" s="57"/>
      <c r="G37" s="56"/>
      <c r="H37" s="56"/>
      <c r="I37" s="56"/>
      <c r="J37" s="56"/>
      <c r="K37" s="56"/>
      <c r="L37" s="56"/>
      <c r="M37" s="57"/>
      <c r="N37" s="56"/>
      <c r="O37" s="56"/>
    </row>
    <row r="38" spans="1:15" s="55" customFormat="1" ht="33.6" customHeight="1" x14ac:dyDescent="0.3">
      <c r="A38" s="59"/>
      <c r="B38" s="58"/>
      <c r="C38" s="58"/>
      <c r="D38" s="58"/>
      <c r="E38" s="56"/>
      <c r="F38" s="57"/>
      <c r="G38" s="56"/>
      <c r="H38" s="56"/>
      <c r="I38" s="56"/>
      <c r="J38" s="56"/>
      <c r="K38" s="56"/>
      <c r="L38" s="56"/>
      <c r="M38" s="57"/>
      <c r="N38" s="56"/>
      <c r="O38" s="56"/>
    </row>
    <row r="39" spans="1:15" s="55" customFormat="1" ht="33.6" customHeight="1" x14ac:dyDescent="0.3">
      <c r="A39" s="59"/>
      <c r="B39" s="58"/>
      <c r="C39" s="58"/>
      <c r="D39" s="58"/>
      <c r="E39" s="56"/>
      <c r="F39" s="57"/>
      <c r="G39" s="56"/>
      <c r="H39" s="56"/>
      <c r="I39" s="56"/>
      <c r="J39" s="56"/>
      <c r="K39" s="56"/>
      <c r="L39" s="56"/>
      <c r="M39" s="57"/>
      <c r="N39" s="56"/>
      <c r="O39" s="56"/>
    </row>
    <row r="40" spans="1:15" s="55" customFormat="1" ht="33.6" customHeight="1" x14ac:dyDescent="0.3">
      <c r="A40" s="59"/>
      <c r="B40" s="58"/>
      <c r="C40" s="58"/>
      <c r="D40" s="58"/>
      <c r="E40" s="56"/>
      <c r="F40" s="57"/>
      <c r="G40" s="56"/>
      <c r="H40" s="56"/>
      <c r="I40" s="56"/>
      <c r="J40" s="56"/>
      <c r="K40" s="56"/>
      <c r="L40" s="56"/>
      <c r="M40" s="57"/>
      <c r="N40" s="56"/>
      <c r="O40" s="56"/>
    </row>
    <row r="41" spans="1:15" s="55" customFormat="1" ht="33.6" customHeight="1" x14ac:dyDescent="0.3">
      <c r="A41" s="59"/>
      <c r="B41" s="58"/>
      <c r="C41" s="58"/>
      <c r="D41" s="58"/>
      <c r="E41" s="56"/>
      <c r="F41" s="57"/>
      <c r="G41" s="56"/>
      <c r="H41" s="56"/>
      <c r="I41" s="56"/>
      <c r="J41" s="56"/>
      <c r="K41" s="56"/>
      <c r="L41" s="56"/>
      <c r="M41" s="57"/>
      <c r="N41" s="56"/>
      <c r="O41" s="56"/>
    </row>
    <row r="42" spans="1:15" s="55" customFormat="1" ht="33.6" customHeight="1" x14ac:dyDescent="0.3">
      <c r="A42" s="59"/>
      <c r="B42" s="58"/>
      <c r="C42" s="58"/>
      <c r="D42" s="58"/>
      <c r="E42" s="56"/>
      <c r="F42" s="57"/>
      <c r="G42" s="56"/>
      <c r="H42" s="56"/>
      <c r="I42" s="56"/>
      <c r="J42" s="56"/>
      <c r="K42" s="56"/>
      <c r="L42" s="56"/>
      <c r="M42" s="57"/>
      <c r="N42" s="56"/>
      <c r="O42" s="56"/>
    </row>
    <row r="43" spans="1:15" s="55" customFormat="1" ht="33.6" customHeight="1" x14ac:dyDescent="0.3">
      <c r="A43" s="59"/>
      <c r="B43" s="58"/>
      <c r="C43" s="58"/>
      <c r="D43" s="58"/>
      <c r="E43" s="56"/>
      <c r="F43" s="57"/>
      <c r="G43" s="56"/>
      <c r="H43" s="56"/>
      <c r="I43" s="56"/>
      <c r="J43" s="56"/>
      <c r="K43" s="56"/>
      <c r="L43" s="56"/>
      <c r="M43" s="57"/>
      <c r="N43" s="56"/>
      <c r="O43" s="56"/>
    </row>
    <row r="44" spans="1:15" s="55" customFormat="1" ht="33.6" customHeight="1" x14ac:dyDescent="0.3">
      <c r="A44" s="59"/>
      <c r="B44" s="58"/>
      <c r="C44" s="58"/>
      <c r="D44" s="58"/>
      <c r="E44" s="56"/>
      <c r="F44" s="57"/>
      <c r="G44" s="56"/>
      <c r="H44" s="56"/>
      <c r="I44" s="56"/>
      <c r="J44" s="56"/>
      <c r="K44" s="56"/>
      <c r="L44" s="56"/>
      <c r="M44" s="57"/>
      <c r="N44" s="56"/>
      <c r="O44" s="56"/>
    </row>
    <row r="45" spans="1:15" s="55" customFormat="1" ht="33.6" customHeight="1" x14ac:dyDescent="0.3">
      <c r="A45" s="59"/>
      <c r="B45" s="58"/>
      <c r="C45" s="58"/>
      <c r="D45" s="58"/>
      <c r="E45" s="56"/>
      <c r="F45" s="57"/>
      <c r="G45" s="56"/>
      <c r="H45" s="56"/>
      <c r="I45" s="56"/>
      <c r="J45" s="56"/>
      <c r="K45" s="56"/>
      <c r="L45" s="56"/>
      <c r="M45" s="57"/>
      <c r="N45" s="56"/>
      <c r="O45" s="56"/>
    </row>
    <row r="46" spans="1:15" s="55" customFormat="1" ht="33.6" customHeight="1" x14ac:dyDescent="0.3">
      <c r="A46" s="59"/>
      <c r="B46" s="58"/>
      <c r="C46" s="58"/>
      <c r="D46" s="58"/>
      <c r="E46" s="56"/>
      <c r="F46" s="57"/>
      <c r="G46" s="56"/>
      <c r="H46" s="56"/>
      <c r="I46" s="56"/>
      <c r="J46" s="56"/>
      <c r="K46" s="56"/>
      <c r="L46" s="56"/>
      <c r="M46" s="57"/>
      <c r="N46" s="56"/>
      <c r="O46" s="56"/>
    </row>
    <row r="47" spans="1:15" s="55" customFormat="1" ht="33.6" customHeight="1" x14ac:dyDescent="0.3">
      <c r="A47" s="59"/>
      <c r="B47" s="58"/>
      <c r="C47" s="58"/>
      <c r="D47" s="58"/>
      <c r="E47" s="56"/>
      <c r="F47" s="57"/>
      <c r="G47" s="56"/>
      <c r="H47" s="56"/>
      <c r="I47" s="56"/>
      <c r="J47" s="56"/>
      <c r="K47" s="56"/>
      <c r="L47" s="56"/>
      <c r="M47" s="57"/>
      <c r="N47" s="56"/>
      <c r="O47" s="56"/>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72186-7AAB-41A9-A414-A583EF54CCAC}">
  <dimension ref="A1:B16"/>
  <sheetViews>
    <sheetView showGridLines="0" zoomScale="170" zoomScaleNormal="170" workbookViewId="0">
      <pane xSplit="1" ySplit="1" topLeftCell="B2" activePane="bottomRight" state="frozen"/>
      <selection activeCell="I2" sqref="I2"/>
      <selection pane="topRight" activeCell="I2" sqref="I2"/>
      <selection pane="bottomLeft" activeCell="I2" sqref="I2"/>
      <selection pane="bottomRight" activeCell="A14" sqref="A14"/>
    </sheetView>
  </sheetViews>
  <sheetFormatPr baseColWidth="10" defaultColWidth="11.5703125" defaultRowHeight="12.75" x14ac:dyDescent="0.2"/>
  <cols>
    <col min="1" max="1" width="29.7109375" style="54" customWidth="1"/>
    <col min="2" max="2" width="69.42578125" style="54" customWidth="1"/>
    <col min="3" max="16384" width="11.5703125" style="12"/>
  </cols>
  <sheetData>
    <row r="1" spans="1:2" x14ac:dyDescent="0.2">
      <c r="A1" s="66" t="s">
        <v>339</v>
      </c>
      <c r="B1" s="66" t="s">
        <v>338</v>
      </c>
    </row>
    <row r="2" spans="1:2" x14ac:dyDescent="0.2">
      <c r="A2" s="65" t="s">
        <v>324</v>
      </c>
      <c r="B2" s="64" t="s">
        <v>337</v>
      </c>
    </row>
    <row r="3" spans="1:2" x14ac:dyDescent="0.2">
      <c r="A3" s="65" t="s">
        <v>323</v>
      </c>
      <c r="B3" s="64" t="s">
        <v>336</v>
      </c>
    </row>
    <row r="4" spans="1:2" x14ac:dyDescent="0.2">
      <c r="A4" s="65" t="s">
        <v>322</v>
      </c>
      <c r="B4" s="64" t="s">
        <v>335</v>
      </c>
    </row>
    <row r="5" spans="1:2" x14ac:dyDescent="0.2">
      <c r="A5" s="65" t="s">
        <v>321</v>
      </c>
      <c r="B5" s="64" t="s">
        <v>334</v>
      </c>
    </row>
    <row r="6" spans="1:2" ht="25.5" x14ac:dyDescent="0.2">
      <c r="A6" s="65" t="s">
        <v>320</v>
      </c>
      <c r="B6" s="64" t="s">
        <v>333</v>
      </c>
    </row>
    <row r="7" spans="1:2" ht="25.5" x14ac:dyDescent="0.2">
      <c r="A7" s="65" t="s">
        <v>319</v>
      </c>
      <c r="B7" s="64" t="s">
        <v>332</v>
      </c>
    </row>
    <row r="8" spans="1:2" x14ac:dyDescent="0.2">
      <c r="A8" s="65" t="s">
        <v>318</v>
      </c>
      <c r="B8" s="64" t="s">
        <v>331</v>
      </c>
    </row>
    <row r="9" spans="1:2" x14ac:dyDescent="0.2">
      <c r="A9" s="65" t="s">
        <v>317</v>
      </c>
      <c r="B9" s="64" t="s">
        <v>330</v>
      </c>
    </row>
    <row r="10" spans="1:2" ht="25.5" x14ac:dyDescent="0.2">
      <c r="A10" s="65" t="s">
        <v>316</v>
      </c>
      <c r="B10" s="64" t="s">
        <v>329</v>
      </c>
    </row>
    <row r="11" spans="1:2" ht="25.5" x14ac:dyDescent="0.2">
      <c r="A11" s="65" t="s">
        <v>315</v>
      </c>
      <c r="B11" s="64" t="s">
        <v>328</v>
      </c>
    </row>
    <row r="12" spans="1:2" x14ac:dyDescent="0.2">
      <c r="A12" s="65" t="s">
        <v>314</v>
      </c>
      <c r="B12" s="64" t="s">
        <v>327</v>
      </c>
    </row>
    <row r="13" spans="1:2" x14ac:dyDescent="0.2">
      <c r="A13" s="65" t="s">
        <v>313</v>
      </c>
      <c r="B13" s="64" t="s">
        <v>326</v>
      </c>
    </row>
    <row r="14" spans="1:2" x14ac:dyDescent="0.2">
      <c r="A14" s="65" t="s">
        <v>312</v>
      </c>
      <c r="B14" s="64" t="s">
        <v>325</v>
      </c>
    </row>
    <row r="15" spans="1:2" ht="38.25" x14ac:dyDescent="0.2">
      <c r="A15" s="65" t="s">
        <v>311</v>
      </c>
      <c r="B15" s="64"/>
    </row>
    <row r="16" spans="1:2" ht="25.5" x14ac:dyDescent="0.2">
      <c r="A16" s="65" t="s">
        <v>310</v>
      </c>
      <c r="B16" s="64"/>
    </row>
  </sheetData>
  <autoFilter ref="A1:B16" xr:uid="{B2CAD7AC-2268-4E08-BB64-0BFA9C4658DE}"/>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499984740745262"/>
  </sheetPr>
  <dimension ref="A1:AE84"/>
  <sheetViews>
    <sheetView showGridLines="0" tabSelected="1" zoomScale="180" zoomScaleNormal="180" workbookViewId="0">
      <pane xSplit="1" ySplit="2" topLeftCell="B3" activePane="bottomRight" state="frozen"/>
      <selection activeCell="B3" sqref="B3"/>
      <selection pane="topRight" activeCell="B3" sqref="B3"/>
      <selection pane="bottomLeft" activeCell="B3" sqref="B3"/>
      <selection pane="bottomRight" activeCell="D3" sqref="D3"/>
    </sheetView>
  </sheetViews>
  <sheetFormatPr baseColWidth="10" defaultColWidth="10.7109375" defaultRowHeight="16.5" x14ac:dyDescent="0.3"/>
  <cols>
    <col min="1" max="1" width="10.140625" style="20" customWidth="1"/>
    <col min="2" max="2" width="9.28515625" style="20" customWidth="1"/>
    <col min="3" max="3" width="11.7109375" style="20" customWidth="1"/>
    <col min="4" max="4" width="19.85546875" style="20" customWidth="1"/>
    <col min="5" max="7" width="4.28515625" style="20" customWidth="1"/>
    <col min="8" max="8" width="59.28515625" style="52" customWidth="1"/>
    <col min="9" max="9" width="10.7109375" style="20"/>
    <col min="10" max="12" width="6.140625" style="20" customWidth="1"/>
    <col min="13" max="14" width="5.28515625" style="20" customWidth="1"/>
    <col min="15" max="15" width="10.7109375" style="20"/>
    <col min="16" max="16" width="31.7109375" style="20" customWidth="1"/>
    <col min="17" max="19" width="10.7109375" style="20"/>
    <col min="20" max="20" width="10.7109375" style="21"/>
    <col min="21" max="16384" width="10.7109375" style="20"/>
  </cols>
  <sheetData>
    <row r="1" spans="1:31" s="19" customFormat="1" x14ac:dyDescent="0.3">
      <c r="A1" s="84" t="s">
        <v>78</v>
      </c>
      <c r="B1" s="84"/>
      <c r="C1" s="84"/>
      <c r="D1" s="85"/>
      <c r="E1" s="88" t="s">
        <v>31</v>
      </c>
      <c r="F1" s="88"/>
      <c r="G1" s="88"/>
      <c r="H1" s="89" t="s">
        <v>30</v>
      </c>
      <c r="I1" s="89"/>
      <c r="J1" s="89"/>
      <c r="K1" s="89"/>
      <c r="L1" s="89"/>
      <c r="M1" s="90" t="s">
        <v>29</v>
      </c>
      <c r="N1" s="90"/>
      <c r="O1" s="90"/>
      <c r="P1" s="91" t="s">
        <v>28</v>
      </c>
      <c r="Q1" s="91"/>
      <c r="R1" s="91"/>
      <c r="S1" s="86" t="s">
        <v>27</v>
      </c>
      <c r="T1" s="86"/>
      <c r="U1" s="87"/>
    </row>
    <row r="2" spans="1:31" s="24" customFormat="1" ht="49.5" x14ac:dyDescent="0.3">
      <c r="A2" s="5" t="s">
        <v>113</v>
      </c>
      <c r="B2" s="5" t="s">
        <v>114</v>
      </c>
      <c r="C2" s="5" t="s">
        <v>115</v>
      </c>
      <c r="D2" s="5" t="s">
        <v>417</v>
      </c>
      <c r="E2" s="5" t="s">
        <v>215</v>
      </c>
      <c r="F2" s="5" t="s">
        <v>216</v>
      </c>
      <c r="G2" s="5" t="s">
        <v>217</v>
      </c>
      <c r="H2" s="53" t="s">
        <v>26</v>
      </c>
      <c r="I2" s="7" t="s">
        <v>219</v>
      </c>
      <c r="J2" s="7" t="s">
        <v>218</v>
      </c>
      <c r="K2" s="7" t="s">
        <v>220</v>
      </c>
      <c r="L2" s="7" t="s">
        <v>25</v>
      </c>
      <c r="M2" s="6" t="s">
        <v>221</v>
      </c>
      <c r="N2" s="6" t="s">
        <v>222</v>
      </c>
      <c r="O2" s="6" t="s">
        <v>24</v>
      </c>
      <c r="P2" s="22" t="s">
        <v>223</v>
      </c>
      <c r="Q2" s="22" t="s">
        <v>219</v>
      </c>
      <c r="R2" s="22" t="s">
        <v>224</v>
      </c>
      <c r="S2" s="8" t="s">
        <v>219</v>
      </c>
      <c r="T2" s="23" t="s">
        <v>225</v>
      </c>
      <c r="U2" s="8" t="s">
        <v>226</v>
      </c>
      <c r="X2" s="25"/>
    </row>
    <row r="3" spans="1:31" ht="114.75" x14ac:dyDescent="0.3">
      <c r="A3" s="2" t="s">
        <v>119</v>
      </c>
      <c r="B3" s="2" t="s">
        <v>120</v>
      </c>
      <c r="C3" s="2" t="s">
        <v>121</v>
      </c>
      <c r="D3" s="2" t="s">
        <v>418</v>
      </c>
      <c r="E3" s="3">
        <v>1</v>
      </c>
      <c r="F3" s="3">
        <v>1</v>
      </c>
      <c r="G3" s="2" t="str">
        <f>VLOOKUP(E3*F3,'riesgo inherente-Anexo '!C4:D28,2,TRUE)</f>
        <v>Bajo</v>
      </c>
      <c r="H3" s="50" t="s">
        <v>296</v>
      </c>
      <c r="I3" s="9" t="s">
        <v>297</v>
      </c>
      <c r="J3" s="9" t="s">
        <v>50</v>
      </c>
      <c r="K3" s="9" t="s">
        <v>20</v>
      </c>
      <c r="L3" s="9" t="s">
        <v>16</v>
      </c>
      <c r="M3" s="3">
        <v>1</v>
      </c>
      <c r="N3" s="3">
        <v>5</v>
      </c>
      <c r="O3" s="9" t="str">
        <f>VLOOKUP((E3*F3)-(M3*N3),'riesgo inherente-Anexo '!C2:D28,2,TRUE)</f>
        <v>Bajo</v>
      </c>
      <c r="P3" s="9" t="s">
        <v>298</v>
      </c>
      <c r="Q3" s="9" t="s">
        <v>299</v>
      </c>
      <c r="R3" s="9" t="s">
        <v>16</v>
      </c>
      <c r="S3" s="9" t="s">
        <v>229</v>
      </c>
      <c r="T3" s="4">
        <v>44926</v>
      </c>
      <c r="U3" s="9" t="s">
        <v>56</v>
      </c>
      <c r="V3" s="1"/>
      <c r="W3" s="1"/>
      <c r="X3" s="1"/>
      <c r="Y3" s="1"/>
      <c r="Z3" s="1"/>
      <c r="AA3" s="1"/>
      <c r="AB3" s="1"/>
      <c r="AC3" s="1"/>
      <c r="AD3" s="1"/>
      <c r="AE3" s="1"/>
    </row>
    <row r="4" spans="1:31" ht="140.25" x14ac:dyDescent="0.3">
      <c r="A4" s="2" t="s">
        <v>119</v>
      </c>
      <c r="B4" s="2" t="s">
        <v>120</v>
      </c>
      <c r="C4" s="2" t="s">
        <v>122</v>
      </c>
      <c r="D4" s="2" t="s">
        <v>419</v>
      </c>
      <c r="E4" s="3">
        <v>2</v>
      </c>
      <c r="F4" s="3">
        <v>3</v>
      </c>
      <c r="G4" s="2" t="str">
        <f>VLOOKUP(E4*F4,'riesgo inherente-Anexo '!C4:D28,2,TRUE)</f>
        <v>Moderado</v>
      </c>
      <c r="H4" s="50" t="s">
        <v>300</v>
      </c>
      <c r="I4" s="9" t="s">
        <v>301</v>
      </c>
      <c r="J4" s="9" t="s">
        <v>17</v>
      </c>
      <c r="K4" s="9" t="s">
        <v>15</v>
      </c>
      <c r="L4" s="9" t="s">
        <v>16</v>
      </c>
      <c r="M4" s="3">
        <v>5</v>
      </c>
      <c r="N4" s="3">
        <v>5</v>
      </c>
      <c r="O4" s="9" t="str">
        <f>VLOOKUP((E4*F4)-(M4*N4),'riesgo inherente-Anexo '!C2:D28,2,TRUE)</f>
        <v>Bajo</v>
      </c>
      <c r="P4" s="9" t="s">
        <v>62</v>
      </c>
      <c r="Q4" s="9" t="s">
        <v>230</v>
      </c>
      <c r="R4" s="9" t="s">
        <v>52</v>
      </c>
      <c r="S4" s="9" t="s">
        <v>229</v>
      </c>
      <c r="T4" s="4">
        <v>44926</v>
      </c>
      <c r="U4" s="9" t="s">
        <v>57</v>
      </c>
      <c r="V4" s="1"/>
      <c r="W4" s="1"/>
      <c r="X4" s="1"/>
      <c r="Y4" s="1"/>
      <c r="Z4" s="1"/>
      <c r="AA4" s="1"/>
      <c r="AB4" s="1"/>
      <c r="AC4" s="1"/>
      <c r="AD4" s="1"/>
      <c r="AE4" s="1"/>
    </row>
    <row r="5" spans="1:31" ht="191.25" x14ac:dyDescent="0.3">
      <c r="A5" s="2" t="s">
        <v>119</v>
      </c>
      <c r="B5" s="2" t="s">
        <v>120</v>
      </c>
      <c r="C5" s="2" t="s">
        <v>123</v>
      </c>
      <c r="D5" s="2" t="s">
        <v>420</v>
      </c>
      <c r="E5" s="3">
        <v>1</v>
      </c>
      <c r="F5" s="3">
        <v>3</v>
      </c>
      <c r="G5" s="2" t="str">
        <f>VLOOKUP(E5*F5,'riesgo inherente-Anexo '!C4:D28,2,TRUE)</f>
        <v>Bajo</v>
      </c>
      <c r="H5" s="50" t="s">
        <v>302</v>
      </c>
      <c r="I5" s="9" t="s">
        <v>303</v>
      </c>
      <c r="J5" s="9" t="s">
        <v>17</v>
      </c>
      <c r="K5" s="9" t="s">
        <v>15</v>
      </c>
      <c r="L5" s="9" t="s">
        <v>16</v>
      </c>
      <c r="M5" s="3">
        <v>5</v>
      </c>
      <c r="N5" s="3">
        <v>3</v>
      </c>
      <c r="O5" s="9" t="str">
        <f>VLOOKUP((E5*F5)-(M5*N5),'riesgo inherente-Anexo '!C2:D28,2,TRUE)</f>
        <v>Bajo</v>
      </c>
      <c r="P5" s="9" t="s">
        <v>62</v>
      </c>
      <c r="Q5" s="9" t="s">
        <v>230</v>
      </c>
      <c r="R5" s="9" t="s">
        <v>52</v>
      </c>
      <c r="S5" s="9" t="s">
        <v>229</v>
      </c>
      <c r="T5" s="4">
        <v>44926</v>
      </c>
      <c r="U5" s="9" t="s">
        <v>56</v>
      </c>
      <c r="V5" s="1"/>
      <c r="W5" s="1"/>
      <c r="X5" s="1"/>
      <c r="Y5" s="1"/>
      <c r="Z5" s="1"/>
      <c r="AA5" s="1"/>
      <c r="AB5" s="1"/>
      <c r="AC5" s="1"/>
      <c r="AD5" s="1"/>
      <c r="AE5" s="1"/>
    </row>
    <row r="6" spans="1:31" ht="102" x14ac:dyDescent="0.3">
      <c r="A6" s="2" t="s">
        <v>119</v>
      </c>
      <c r="B6" s="2" t="s">
        <v>124</v>
      </c>
      <c r="C6" s="2" t="s">
        <v>125</v>
      </c>
      <c r="D6" s="2" t="s">
        <v>421</v>
      </c>
      <c r="E6" s="3">
        <v>1</v>
      </c>
      <c r="F6" s="3">
        <v>4</v>
      </c>
      <c r="G6" s="2" t="str">
        <f>VLOOKUP(E6*F6,'riesgo inherente-Anexo '!C4:D28,2,TRUE)</f>
        <v>Bajo</v>
      </c>
      <c r="H6" s="50" t="s">
        <v>422</v>
      </c>
      <c r="I6" s="9" t="s">
        <v>384</v>
      </c>
      <c r="J6" s="9" t="s">
        <v>17</v>
      </c>
      <c r="K6" s="9" t="s">
        <v>15</v>
      </c>
      <c r="L6" s="9" t="s">
        <v>16</v>
      </c>
      <c r="M6" s="3">
        <v>1</v>
      </c>
      <c r="N6" s="3">
        <v>1</v>
      </c>
      <c r="O6" s="9" t="str">
        <f>VLOOKUP((E6*F6)-(M6*N6),'riesgo inherente-Anexo '!C2:D28,2,TRUE)</f>
        <v>Bajo</v>
      </c>
      <c r="P6" s="9" t="s">
        <v>62</v>
      </c>
      <c r="Q6" s="9" t="s">
        <v>230</v>
      </c>
      <c r="R6" s="9" t="s">
        <v>16</v>
      </c>
      <c r="S6" s="9" t="s">
        <v>229</v>
      </c>
      <c r="T6" s="4">
        <v>44926</v>
      </c>
      <c r="U6" s="9" t="s">
        <v>56</v>
      </c>
      <c r="V6" s="1"/>
      <c r="W6" s="1"/>
      <c r="X6" s="1"/>
      <c r="Y6" s="1"/>
      <c r="Z6" s="1"/>
      <c r="AA6" s="1"/>
      <c r="AB6" s="1"/>
      <c r="AC6" s="1"/>
      <c r="AD6" s="1"/>
      <c r="AE6" s="1"/>
    </row>
    <row r="7" spans="1:31" ht="102" x14ac:dyDescent="0.3">
      <c r="A7" s="2" t="s">
        <v>119</v>
      </c>
      <c r="B7" s="2" t="s">
        <v>124</v>
      </c>
      <c r="C7" s="2" t="s">
        <v>126</v>
      </c>
      <c r="D7" s="2" t="s">
        <v>424</v>
      </c>
      <c r="E7" s="3">
        <v>1</v>
      </c>
      <c r="F7" s="3">
        <v>4</v>
      </c>
      <c r="G7" s="2" t="str">
        <f>VLOOKUP(E7*F7,'riesgo inherente-Anexo '!C4:D28,2,TRUE)</f>
        <v>Bajo</v>
      </c>
      <c r="H7" s="50" t="s">
        <v>423</v>
      </c>
      <c r="I7" s="9" t="s">
        <v>385</v>
      </c>
      <c r="J7" s="9" t="s">
        <v>17</v>
      </c>
      <c r="K7" s="9" t="s">
        <v>15</v>
      </c>
      <c r="L7" s="9" t="s">
        <v>16</v>
      </c>
      <c r="M7" s="3">
        <v>1</v>
      </c>
      <c r="N7" s="3">
        <v>1</v>
      </c>
      <c r="O7" s="9" t="str">
        <f>VLOOKUP((E7*F7)-(M7*N7),'riesgo inherente-Anexo '!C2:D28,2,TRUE)</f>
        <v>Bajo</v>
      </c>
      <c r="P7" s="9" t="s">
        <v>62</v>
      </c>
      <c r="Q7" s="9" t="s">
        <v>230</v>
      </c>
      <c r="R7" s="9" t="s">
        <v>52</v>
      </c>
      <c r="S7" s="9" t="s">
        <v>229</v>
      </c>
      <c r="T7" s="4">
        <v>44926</v>
      </c>
      <c r="U7" s="9" t="s">
        <v>56</v>
      </c>
      <c r="V7" s="1"/>
      <c r="W7" s="1"/>
      <c r="X7" s="1"/>
      <c r="Y7" s="1"/>
      <c r="Z7" s="1"/>
      <c r="AA7" s="1"/>
      <c r="AB7" s="1"/>
      <c r="AC7" s="1"/>
      <c r="AD7" s="1"/>
      <c r="AE7" s="1"/>
    </row>
    <row r="8" spans="1:31" ht="127.5" x14ac:dyDescent="0.3">
      <c r="A8" s="2" t="s">
        <v>119</v>
      </c>
      <c r="B8" s="2" t="s">
        <v>124</v>
      </c>
      <c r="C8" s="2" t="s">
        <v>127</v>
      </c>
      <c r="D8" s="2" t="s">
        <v>425</v>
      </c>
      <c r="E8" s="3">
        <v>1</v>
      </c>
      <c r="F8" s="3">
        <v>3</v>
      </c>
      <c r="G8" s="2" t="str">
        <f>VLOOKUP(E8*F8,'riesgo inherente-Anexo '!C4:D28,2,TRUE)</f>
        <v>Bajo</v>
      </c>
      <c r="H8" s="50" t="s">
        <v>356</v>
      </c>
      <c r="I8" s="9" t="s">
        <v>352</v>
      </c>
      <c r="J8" s="9" t="s">
        <v>17</v>
      </c>
      <c r="K8" s="9" t="s">
        <v>15</v>
      </c>
      <c r="L8" s="9" t="s">
        <v>16</v>
      </c>
      <c r="M8" s="3">
        <v>1</v>
      </c>
      <c r="N8" s="3">
        <v>1</v>
      </c>
      <c r="O8" s="9" t="str">
        <f>VLOOKUP((E8*F8)-(M8*N8),'riesgo inherente-Anexo '!C2:D28,2,TRUE)</f>
        <v>Bajo</v>
      </c>
      <c r="P8" s="9" t="s">
        <v>231</v>
      </c>
      <c r="Q8" s="9" t="s">
        <v>59</v>
      </c>
      <c r="R8" s="9" t="s">
        <v>16</v>
      </c>
      <c r="S8" s="9" t="s">
        <v>229</v>
      </c>
      <c r="T8" s="4">
        <v>44926</v>
      </c>
      <c r="U8" s="9" t="s">
        <v>55</v>
      </c>
      <c r="V8" s="1"/>
      <c r="W8" s="1"/>
      <c r="X8" s="1"/>
      <c r="Y8" s="1"/>
      <c r="Z8" s="1"/>
      <c r="AA8" s="1"/>
      <c r="AB8" s="1"/>
      <c r="AC8" s="1"/>
      <c r="AD8" s="1"/>
      <c r="AE8" s="1"/>
    </row>
    <row r="9" spans="1:31" ht="38.25" x14ac:dyDescent="0.3">
      <c r="A9" s="2" t="s">
        <v>119</v>
      </c>
      <c r="B9" s="2" t="s">
        <v>124</v>
      </c>
      <c r="C9" s="2" t="s">
        <v>128</v>
      </c>
      <c r="D9" s="2" t="s">
        <v>427</v>
      </c>
      <c r="E9" s="3">
        <v>1</v>
      </c>
      <c r="F9" s="3">
        <v>3</v>
      </c>
      <c r="G9" s="2" t="str">
        <f>VLOOKUP(E9*F9,'riesgo inherente-Anexo '!C4:D28,2,TRUE)</f>
        <v>Bajo</v>
      </c>
      <c r="H9" s="50" t="s">
        <v>426</v>
      </c>
      <c r="I9" s="9" t="s">
        <v>232</v>
      </c>
      <c r="J9" s="9" t="s">
        <v>17</v>
      </c>
      <c r="K9" s="9" t="s">
        <v>15</v>
      </c>
      <c r="L9" s="9" t="s">
        <v>16</v>
      </c>
      <c r="M9" s="3">
        <v>1</v>
      </c>
      <c r="N9" s="3">
        <v>1</v>
      </c>
      <c r="O9" s="9" t="str">
        <f>VLOOKUP((E9*F9)-(M9*N9),'riesgo inherente-Anexo '!C2:D28,2,TRUE)</f>
        <v>Bajo</v>
      </c>
      <c r="P9" s="9" t="s">
        <v>62</v>
      </c>
      <c r="Q9" s="9" t="s">
        <v>230</v>
      </c>
      <c r="R9" s="9" t="s">
        <v>52</v>
      </c>
      <c r="S9" s="9" t="s">
        <v>229</v>
      </c>
      <c r="T9" s="4">
        <v>44926</v>
      </c>
      <c r="U9" s="9" t="s">
        <v>56</v>
      </c>
      <c r="V9" s="1"/>
      <c r="W9" s="1"/>
      <c r="X9" s="1"/>
      <c r="Y9" s="1"/>
      <c r="Z9" s="1"/>
      <c r="AA9" s="1"/>
      <c r="AB9" s="1"/>
      <c r="AC9" s="1"/>
      <c r="AD9" s="1"/>
      <c r="AE9" s="1"/>
    </row>
    <row r="10" spans="1:31" ht="89.25" x14ac:dyDescent="0.3">
      <c r="A10" s="2" t="s">
        <v>119</v>
      </c>
      <c r="B10" s="2" t="s">
        <v>124</v>
      </c>
      <c r="C10" s="2" t="s">
        <v>129</v>
      </c>
      <c r="D10" s="2" t="s">
        <v>431</v>
      </c>
      <c r="E10" s="3">
        <v>1</v>
      </c>
      <c r="F10" s="3">
        <v>4</v>
      </c>
      <c r="G10" s="2" t="str">
        <f>VLOOKUP(E10*F10,'riesgo inherente-Anexo '!C4:D28,2,TRUE)</f>
        <v>Bajo</v>
      </c>
      <c r="H10" s="50" t="s">
        <v>428</v>
      </c>
      <c r="I10" s="9" t="s">
        <v>233</v>
      </c>
      <c r="J10" s="9" t="s">
        <v>17</v>
      </c>
      <c r="K10" s="9" t="s">
        <v>15</v>
      </c>
      <c r="L10" s="9" t="s">
        <v>16</v>
      </c>
      <c r="M10" s="3">
        <v>1</v>
      </c>
      <c r="N10" s="3">
        <v>1</v>
      </c>
      <c r="O10" s="9" t="str">
        <f>VLOOKUP((E10*F10)-(M10*N10),'riesgo inherente-Anexo '!C2:D28,2,TRUE)</f>
        <v>Bajo</v>
      </c>
      <c r="P10" s="9" t="s">
        <v>234</v>
      </c>
      <c r="Q10" s="9" t="s">
        <v>59</v>
      </c>
      <c r="R10" s="9" t="s">
        <v>52</v>
      </c>
      <c r="S10" s="9" t="s">
        <v>229</v>
      </c>
      <c r="T10" s="4">
        <v>45291</v>
      </c>
      <c r="U10" s="9" t="s">
        <v>55</v>
      </c>
      <c r="V10" s="1"/>
      <c r="W10" s="1"/>
      <c r="X10" s="1"/>
      <c r="Y10" s="1"/>
      <c r="Z10" s="1"/>
      <c r="AA10" s="1"/>
      <c r="AB10" s="1"/>
      <c r="AC10" s="1"/>
      <c r="AD10" s="1"/>
      <c r="AE10" s="1"/>
    </row>
    <row r="11" spans="1:31" ht="102" x14ac:dyDescent="0.3">
      <c r="A11" s="2" t="s">
        <v>119</v>
      </c>
      <c r="B11" s="2" t="s">
        <v>124</v>
      </c>
      <c r="C11" s="2" t="s">
        <v>130</v>
      </c>
      <c r="D11" s="2" t="s">
        <v>432</v>
      </c>
      <c r="E11" s="3">
        <v>1</v>
      </c>
      <c r="F11" s="3">
        <v>3</v>
      </c>
      <c r="G11" s="2" t="str">
        <f>VLOOKUP(E11*F11,'riesgo inherente-Anexo '!C4:D28,2,TRUE)</f>
        <v>Bajo</v>
      </c>
      <c r="H11" s="50" t="s">
        <v>429</v>
      </c>
      <c r="I11" s="9" t="s">
        <v>235</v>
      </c>
      <c r="J11" s="9" t="s">
        <v>17</v>
      </c>
      <c r="K11" s="9" t="s">
        <v>15</v>
      </c>
      <c r="L11" s="9" t="s">
        <v>16</v>
      </c>
      <c r="M11" s="3">
        <v>1</v>
      </c>
      <c r="N11" s="3">
        <v>1</v>
      </c>
      <c r="O11" s="9" t="str">
        <f>VLOOKUP((E11*F11)-(M11*N11),'riesgo inherente-Anexo '!C2:D28,2,TRUE)</f>
        <v>Bajo</v>
      </c>
      <c r="P11" s="9" t="s">
        <v>234</v>
      </c>
      <c r="Q11" s="9" t="s">
        <v>59</v>
      </c>
      <c r="R11" s="9" t="s">
        <v>52</v>
      </c>
      <c r="S11" s="9" t="s">
        <v>229</v>
      </c>
      <c r="T11" s="4">
        <v>45291</v>
      </c>
      <c r="U11" s="9" t="s">
        <v>55</v>
      </c>
      <c r="V11" s="1"/>
      <c r="W11" s="1"/>
      <c r="X11" s="1"/>
      <c r="Y11" s="1"/>
      <c r="Z11" s="1"/>
      <c r="AA11" s="1"/>
      <c r="AB11" s="1"/>
      <c r="AC11" s="1"/>
      <c r="AD11" s="1"/>
      <c r="AE11" s="1"/>
    </row>
    <row r="12" spans="1:31" ht="63.75" x14ac:dyDescent="0.3">
      <c r="A12" s="2" t="s">
        <v>119</v>
      </c>
      <c r="B12" s="2" t="s">
        <v>124</v>
      </c>
      <c r="C12" s="2" t="s">
        <v>131</v>
      </c>
      <c r="D12" s="2" t="s">
        <v>433</v>
      </c>
      <c r="E12" s="3">
        <v>1</v>
      </c>
      <c r="F12" s="3">
        <v>5</v>
      </c>
      <c r="G12" s="2" t="str">
        <f>VLOOKUP(E12*F12,'riesgo inherente-Anexo '!C4:D28,2,TRUE)</f>
        <v>Bajo</v>
      </c>
      <c r="H12" s="50" t="s">
        <v>430</v>
      </c>
      <c r="I12" s="9" t="s">
        <v>236</v>
      </c>
      <c r="J12" s="9" t="s">
        <v>17</v>
      </c>
      <c r="K12" s="9" t="s">
        <v>15</v>
      </c>
      <c r="L12" s="9" t="s">
        <v>16</v>
      </c>
      <c r="M12" s="3">
        <v>1</v>
      </c>
      <c r="N12" s="3">
        <v>1</v>
      </c>
      <c r="O12" s="9" t="str">
        <f>VLOOKUP((E12*F12)-(M12*N12),'riesgo inherente-Anexo '!C2:D28,2,TRUE)</f>
        <v>Bajo</v>
      </c>
      <c r="P12" s="9" t="s">
        <v>62</v>
      </c>
      <c r="Q12" s="9" t="s">
        <v>230</v>
      </c>
      <c r="R12" s="9" t="s">
        <v>52</v>
      </c>
      <c r="S12" s="9" t="s">
        <v>229</v>
      </c>
      <c r="T12" s="4">
        <v>44926</v>
      </c>
      <c r="U12" s="9" t="s">
        <v>56</v>
      </c>
      <c r="V12" s="1"/>
      <c r="W12" s="1"/>
      <c r="X12" s="1"/>
      <c r="Y12" s="1"/>
      <c r="Z12" s="1"/>
      <c r="AA12" s="1"/>
      <c r="AB12" s="1"/>
      <c r="AC12" s="1"/>
      <c r="AD12" s="1"/>
      <c r="AE12" s="1"/>
    </row>
    <row r="13" spans="1:31" ht="114.75" x14ac:dyDescent="0.3">
      <c r="A13" s="2" t="s">
        <v>119</v>
      </c>
      <c r="B13" s="2" t="s">
        <v>124</v>
      </c>
      <c r="C13" s="2" t="s">
        <v>132</v>
      </c>
      <c r="D13" s="2" t="s">
        <v>434</v>
      </c>
      <c r="E13" s="3">
        <v>1</v>
      </c>
      <c r="F13" s="3">
        <v>1</v>
      </c>
      <c r="G13" s="2" t="str">
        <f>VLOOKUP(E13*F13,'riesgo inherente-Anexo '!C4:D28,2,TRUE)</f>
        <v>Bajo</v>
      </c>
      <c r="H13" s="50" t="s">
        <v>354</v>
      </c>
      <c r="I13" s="9" t="s">
        <v>353</v>
      </c>
      <c r="J13" s="9" t="s">
        <v>17</v>
      </c>
      <c r="K13" s="9" t="s">
        <v>15</v>
      </c>
      <c r="L13" s="9" t="s">
        <v>16</v>
      </c>
      <c r="M13" s="3">
        <v>1</v>
      </c>
      <c r="N13" s="3">
        <v>1</v>
      </c>
      <c r="O13" s="9" t="str">
        <f>VLOOKUP((E13*F13)-(M13*N13),'riesgo inherente-Anexo '!C2:D28,2,TRUE)</f>
        <v>Bajo</v>
      </c>
      <c r="P13" s="9" t="s">
        <v>237</v>
      </c>
      <c r="Q13" s="9" t="s">
        <v>116</v>
      </c>
      <c r="R13" s="9" t="s">
        <v>18</v>
      </c>
      <c r="S13" s="9" t="s">
        <v>229</v>
      </c>
      <c r="T13" s="4">
        <v>44926</v>
      </c>
      <c r="U13" s="9" t="s">
        <v>55</v>
      </c>
      <c r="V13" s="1"/>
      <c r="W13" s="1"/>
      <c r="X13" s="1"/>
      <c r="Y13" s="1"/>
      <c r="Z13" s="1"/>
      <c r="AA13" s="1"/>
      <c r="AB13" s="1"/>
      <c r="AC13" s="1"/>
      <c r="AD13" s="1"/>
      <c r="AE13" s="1"/>
    </row>
    <row r="14" spans="1:31" ht="76.5" x14ac:dyDescent="0.3">
      <c r="A14" s="2" t="s">
        <v>119</v>
      </c>
      <c r="B14" s="2" t="s">
        <v>124</v>
      </c>
      <c r="C14" s="2" t="s">
        <v>133</v>
      </c>
      <c r="D14" s="2" t="s">
        <v>436</v>
      </c>
      <c r="E14" s="3">
        <v>1</v>
      </c>
      <c r="F14" s="3">
        <v>5</v>
      </c>
      <c r="G14" s="2" t="str">
        <f>VLOOKUP(E14*F14,'riesgo inherente-Anexo '!C4:D28,2,TRUE)</f>
        <v>Bajo</v>
      </c>
      <c r="H14" s="50" t="s">
        <v>435</v>
      </c>
      <c r="I14" s="9" t="s">
        <v>59</v>
      </c>
      <c r="J14" s="9" t="s">
        <v>17</v>
      </c>
      <c r="K14" s="9" t="s">
        <v>15</v>
      </c>
      <c r="L14" s="9" t="s">
        <v>16</v>
      </c>
      <c r="M14" s="3">
        <v>1</v>
      </c>
      <c r="N14" s="3">
        <v>1</v>
      </c>
      <c r="O14" s="9" t="str">
        <f>VLOOKUP((E14*F14)-(M14*N14),'riesgo inherente-Anexo '!C2:D28,2,TRUE)</f>
        <v>Bajo</v>
      </c>
      <c r="P14" s="9" t="s">
        <v>62</v>
      </c>
      <c r="Q14" s="9" t="s">
        <v>230</v>
      </c>
      <c r="R14" s="9" t="s">
        <v>18</v>
      </c>
      <c r="S14" s="9" t="s">
        <v>229</v>
      </c>
      <c r="T14" s="4">
        <v>44926</v>
      </c>
      <c r="U14" s="9" t="s">
        <v>56</v>
      </c>
      <c r="V14" s="1"/>
      <c r="W14" s="1"/>
      <c r="X14" s="1"/>
      <c r="Y14" s="1"/>
      <c r="Z14" s="1"/>
      <c r="AA14" s="1"/>
      <c r="AB14" s="1"/>
      <c r="AC14" s="1"/>
      <c r="AD14" s="1"/>
      <c r="AE14" s="1"/>
    </row>
    <row r="15" spans="1:31" ht="114.75" x14ac:dyDescent="0.3">
      <c r="A15" s="2" t="s">
        <v>134</v>
      </c>
      <c r="B15" s="2" t="s">
        <v>135</v>
      </c>
      <c r="C15" s="2" t="s">
        <v>136</v>
      </c>
      <c r="D15" s="2" t="s">
        <v>437</v>
      </c>
      <c r="E15" s="3">
        <v>2</v>
      </c>
      <c r="F15" s="3">
        <v>5</v>
      </c>
      <c r="G15" s="2" t="str">
        <f>VLOOKUP(E15*F15,'riesgo inherente-Anexo '!C4:D28,2,TRUE)</f>
        <v>Moderado</v>
      </c>
      <c r="H15" s="50" t="s">
        <v>340</v>
      </c>
      <c r="I15" s="9" t="s">
        <v>116</v>
      </c>
      <c r="J15" s="9" t="s">
        <v>17</v>
      </c>
      <c r="K15" s="9" t="s">
        <v>15</v>
      </c>
      <c r="L15" s="9" t="s">
        <v>16</v>
      </c>
      <c r="M15" s="3">
        <v>5</v>
      </c>
      <c r="N15" s="3">
        <v>5</v>
      </c>
      <c r="O15" s="9" t="str">
        <f>VLOOKUP((E15*F15)-(M15*N15),'riesgo inherente-Anexo '!C2:D28,2,TRUE)</f>
        <v>Bajo</v>
      </c>
      <c r="P15" s="9" t="s">
        <v>341</v>
      </c>
      <c r="Q15" s="9" t="s">
        <v>342</v>
      </c>
      <c r="R15" s="9" t="s">
        <v>16</v>
      </c>
      <c r="S15" s="9" t="s">
        <v>229</v>
      </c>
      <c r="T15" s="4">
        <v>46022</v>
      </c>
      <c r="U15" s="9" t="s">
        <v>55</v>
      </c>
      <c r="V15" s="1"/>
      <c r="W15" s="1"/>
      <c r="X15" s="1"/>
      <c r="Y15" s="1"/>
      <c r="Z15" s="1"/>
      <c r="AA15" s="1"/>
      <c r="AB15" s="1"/>
      <c r="AC15" s="1"/>
      <c r="AD15" s="1"/>
      <c r="AE15" s="1"/>
    </row>
    <row r="16" spans="1:31" ht="114.75" x14ac:dyDescent="0.3">
      <c r="A16" s="2" t="s">
        <v>134</v>
      </c>
      <c r="B16" s="2" t="s">
        <v>135</v>
      </c>
      <c r="C16" s="2" t="s">
        <v>137</v>
      </c>
      <c r="D16" s="2" t="s">
        <v>438</v>
      </c>
      <c r="E16" s="3">
        <v>2</v>
      </c>
      <c r="F16" s="3">
        <v>5</v>
      </c>
      <c r="G16" s="2" t="str">
        <f>VLOOKUP(E16*F16,'riesgo inherente-Anexo '!C4:D28,2,TRUE)</f>
        <v>Moderado</v>
      </c>
      <c r="H16" s="50" t="str">
        <f>+H15</f>
        <v>1. Servidor de Base de Datos hace copia automática al finalizar el día 9-10 pm: servidor y copia espejo servidor de aplicaciones (interno), luego se guarda en disco duro externo conservado en Boveda Principal / DRP copia en servidor de Palmira de ambiente virtual y replicado en la NUBE. 
2. Antivirus SOPHOS Intercept XDR y Firewall XG210 SOPHOS (seguridad perimetral). 
3. Acceso VPN CANAL SSL (Cifrado), politicas de acceso control WEB. 
4. Cada usuario cuenta con una UNIDAD DE RED y tales copias se respaldan en una NAS internamente en Candelaria y luego se copian en Palmira. 
5. Descompresión de copias en ambiente de pruebas cada 6 meses.</v>
      </c>
      <c r="I16" s="9" t="s">
        <v>116</v>
      </c>
      <c r="J16" s="9" t="s">
        <v>17</v>
      </c>
      <c r="K16" s="9" t="s">
        <v>15</v>
      </c>
      <c r="L16" s="9" t="s">
        <v>16</v>
      </c>
      <c r="M16" s="3">
        <v>5</v>
      </c>
      <c r="N16" s="3">
        <v>5</v>
      </c>
      <c r="O16" s="9" t="str">
        <f>VLOOKUP((E16*F16)-(M16*N16),'riesgo inherente-Anexo '!C2:D28,2,TRUE)</f>
        <v>Bajo</v>
      </c>
      <c r="P16" s="9" t="str">
        <f>+P15</f>
        <v>Migrar hacia la NUBE</v>
      </c>
      <c r="Q16" s="9" t="str">
        <f>+Q15</f>
        <v>Sistemas y Gerencia</v>
      </c>
      <c r="R16" s="9" t="s">
        <v>16</v>
      </c>
      <c r="S16" s="9" t="s">
        <v>229</v>
      </c>
      <c r="T16" s="4">
        <f>+T15</f>
        <v>46022</v>
      </c>
      <c r="U16" s="9" t="s">
        <v>55</v>
      </c>
      <c r="V16" s="1"/>
      <c r="W16" s="1"/>
      <c r="X16" s="1"/>
      <c r="Y16" s="1"/>
      <c r="Z16" s="1"/>
      <c r="AA16" s="1"/>
      <c r="AB16" s="1"/>
      <c r="AC16" s="1"/>
      <c r="AD16" s="1"/>
      <c r="AE16" s="1"/>
    </row>
    <row r="17" spans="1:31" ht="165.75" x14ac:dyDescent="0.3">
      <c r="A17" s="2" t="s">
        <v>134</v>
      </c>
      <c r="B17" s="2" t="s">
        <v>138</v>
      </c>
      <c r="C17" s="2" t="s">
        <v>139</v>
      </c>
      <c r="D17" s="2" t="s">
        <v>439</v>
      </c>
      <c r="E17" s="3">
        <v>3</v>
      </c>
      <c r="F17" s="3">
        <v>3</v>
      </c>
      <c r="G17" s="2" t="str">
        <f>VLOOKUP(E17*F17,'riesgo inherente-Anexo '!C4:D28,2,TRUE)</f>
        <v>Moderado</v>
      </c>
      <c r="H17" s="50" t="s">
        <v>357</v>
      </c>
      <c r="I17" s="9" t="s">
        <v>358</v>
      </c>
      <c r="J17" s="9" t="s">
        <v>17</v>
      </c>
      <c r="K17" s="9" t="s">
        <v>15</v>
      </c>
      <c r="L17" s="9" t="s">
        <v>16</v>
      </c>
      <c r="M17" s="3">
        <v>5</v>
      </c>
      <c r="N17" s="3">
        <v>5</v>
      </c>
      <c r="O17" s="9" t="str">
        <f>VLOOKUP((E17*F17)-(M17*N17),'riesgo inherente-Anexo '!C2:D28,2,TRUE)</f>
        <v>Bajo</v>
      </c>
      <c r="P17" s="9" t="s">
        <v>62</v>
      </c>
      <c r="Q17" s="9" t="s">
        <v>230</v>
      </c>
      <c r="R17" s="9" t="s">
        <v>52</v>
      </c>
      <c r="S17" s="9" t="s">
        <v>229</v>
      </c>
      <c r="T17" s="4">
        <v>44926</v>
      </c>
      <c r="U17" s="9" t="s">
        <v>56</v>
      </c>
      <c r="V17" s="1"/>
      <c r="W17" s="1"/>
      <c r="X17" s="1"/>
      <c r="Y17" s="1"/>
      <c r="Z17" s="1"/>
      <c r="AA17" s="1"/>
      <c r="AB17" s="1"/>
      <c r="AC17" s="1"/>
      <c r="AD17" s="1"/>
      <c r="AE17" s="1"/>
    </row>
    <row r="18" spans="1:31" ht="114.75" x14ac:dyDescent="0.3">
      <c r="A18" s="2" t="s">
        <v>134</v>
      </c>
      <c r="B18" s="2" t="s">
        <v>138</v>
      </c>
      <c r="C18" s="2" t="s">
        <v>140</v>
      </c>
      <c r="D18" s="2" t="s">
        <v>440</v>
      </c>
      <c r="E18" s="3">
        <v>3</v>
      </c>
      <c r="F18" s="3">
        <v>2</v>
      </c>
      <c r="G18" s="2" t="str">
        <f>VLOOKUP(E18*F18,'riesgo inherente-Anexo '!C4:D28,2,TRUE)</f>
        <v>Moderado</v>
      </c>
      <c r="H18" s="50" t="s">
        <v>359</v>
      </c>
      <c r="I18" s="9" t="s">
        <v>360</v>
      </c>
      <c r="J18" s="9" t="s">
        <v>17</v>
      </c>
      <c r="K18" s="9" t="s">
        <v>15</v>
      </c>
      <c r="L18" s="9" t="s">
        <v>16</v>
      </c>
      <c r="M18" s="3">
        <v>5</v>
      </c>
      <c r="N18" s="3">
        <v>1</v>
      </c>
      <c r="O18" s="9" t="s">
        <v>19</v>
      </c>
      <c r="P18" s="9" t="s">
        <v>234</v>
      </c>
      <c r="Q18" s="9" t="s">
        <v>59</v>
      </c>
      <c r="R18" s="9" t="s">
        <v>16</v>
      </c>
      <c r="S18" s="9" t="s">
        <v>361</v>
      </c>
      <c r="T18" s="4">
        <v>44926</v>
      </c>
      <c r="U18" s="9" t="s">
        <v>56</v>
      </c>
      <c r="V18" s="1"/>
      <c r="W18" s="1"/>
      <c r="X18" s="1"/>
      <c r="Y18" s="1"/>
      <c r="Z18" s="1"/>
      <c r="AA18" s="1"/>
      <c r="AB18" s="1"/>
      <c r="AC18" s="1"/>
      <c r="AD18" s="1"/>
      <c r="AE18" s="1"/>
    </row>
    <row r="19" spans="1:31" ht="89.25" x14ac:dyDescent="0.3">
      <c r="A19" s="2" t="s">
        <v>141</v>
      </c>
      <c r="B19" s="2" t="s">
        <v>142</v>
      </c>
      <c r="C19" s="2" t="s">
        <v>143</v>
      </c>
      <c r="D19" s="2" t="s">
        <v>441</v>
      </c>
      <c r="E19" s="3">
        <v>3</v>
      </c>
      <c r="F19" s="3">
        <v>1</v>
      </c>
      <c r="G19" s="2" t="str">
        <f>VLOOKUP(E19*F19,'riesgo inherente-Anexo '!C4:D28,2,TRUE)</f>
        <v>Bajo</v>
      </c>
      <c r="H19" s="50" t="s">
        <v>363</v>
      </c>
      <c r="I19" s="9" t="s">
        <v>239</v>
      </c>
      <c r="J19" s="9" t="s">
        <v>17</v>
      </c>
      <c r="K19" s="9" t="s">
        <v>15</v>
      </c>
      <c r="L19" s="9" t="s">
        <v>16</v>
      </c>
      <c r="M19" s="3">
        <v>3</v>
      </c>
      <c r="N19" s="3">
        <v>1</v>
      </c>
      <c r="O19" s="9" t="str">
        <f>VLOOKUP((E19*F19)-(M19*N19),'riesgo inherente-Anexo '!C2:D28,2,TRUE)</f>
        <v>Bajo</v>
      </c>
      <c r="P19" s="9" t="s">
        <v>362</v>
      </c>
      <c r="Q19" s="9" t="s">
        <v>240</v>
      </c>
      <c r="R19" s="9" t="s">
        <v>16</v>
      </c>
      <c r="S19" s="9" t="s">
        <v>229</v>
      </c>
      <c r="T19" s="4">
        <v>44926</v>
      </c>
      <c r="U19" s="9" t="s">
        <v>56</v>
      </c>
      <c r="V19" s="1"/>
      <c r="W19" s="1"/>
      <c r="X19" s="1"/>
      <c r="Y19" s="1"/>
      <c r="Z19" s="1"/>
      <c r="AA19" s="1"/>
      <c r="AB19" s="1"/>
      <c r="AC19" s="1"/>
      <c r="AD19" s="1"/>
      <c r="AE19" s="1"/>
    </row>
    <row r="20" spans="1:31" ht="63.75" x14ac:dyDescent="0.3">
      <c r="A20" s="2" t="s">
        <v>141</v>
      </c>
      <c r="B20" s="2" t="s">
        <v>142</v>
      </c>
      <c r="C20" s="2" t="s">
        <v>144</v>
      </c>
      <c r="D20" s="2" t="s">
        <v>442</v>
      </c>
      <c r="E20" s="3">
        <v>1</v>
      </c>
      <c r="F20" s="3">
        <v>1</v>
      </c>
      <c r="G20" s="2" t="str">
        <f>VLOOKUP(E20*F20,'riesgo inherente-Anexo '!C4:D28,2,TRUE)</f>
        <v>Bajo</v>
      </c>
      <c r="H20" s="50" t="s">
        <v>364</v>
      </c>
      <c r="I20" s="9" t="s">
        <v>241</v>
      </c>
      <c r="J20" s="9" t="s">
        <v>17</v>
      </c>
      <c r="K20" s="9" t="s">
        <v>15</v>
      </c>
      <c r="L20" s="9" t="s">
        <v>16</v>
      </c>
      <c r="M20" s="3">
        <v>1</v>
      </c>
      <c r="N20" s="3">
        <v>1</v>
      </c>
      <c r="O20" s="9" t="str">
        <f>VLOOKUP((E20*F20)-(M20*N20),'riesgo inherente-Anexo '!C2:D28,2,TRUE)</f>
        <v>Bajo</v>
      </c>
      <c r="P20" s="9" t="s">
        <v>62</v>
      </c>
      <c r="Q20" s="9" t="s">
        <v>230</v>
      </c>
      <c r="R20" s="9" t="s">
        <v>52</v>
      </c>
      <c r="S20" s="9" t="s">
        <v>229</v>
      </c>
      <c r="T20" s="4">
        <v>44926</v>
      </c>
      <c r="U20" s="9" t="s">
        <v>57</v>
      </c>
      <c r="V20" s="1"/>
      <c r="W20" s="1"/>
      <c r="X20" s="1"/>
      <c r="Y20" s="1"/>
      <c r="Z20" s="1"/>
      <c r="AA20" s="1"/>
      <c r="AB20" s="1"/>
      <c r="AC20" s="1"/>
      <c r="AD20" s="1"/>
      <c r="AE20" s="1"/>
    </row>
    <row r="21" spans="1:31" ht="63.75" x14ac:dyDescent="0.3">
      <c r="A21" s="2" t="s">
        <v>141</v>
      </c>
      <c r="B21" s="2" t="s">
        <v>142</v>
      </c>
      <c r="C21" s="2" t="s">
        <v>145</v>
      </c>
      <c r="D21" s="2" t="s">
        <v>443</v>
      </c>
      <c r="E21" s="3">
        <v>1</v>
      </c>
      <c r="F21" s="3">
        <v>1</v>
      </c>
      <c r="G21" s="2" t="str">
        <f>VLOOKUP(E21*F21,'riesgo inherente-Anexo '!C4:D28,2,TRUE)</f>
        <v>Bajo</v>
      </c>
      <c r="H21" s="50" t="s">
        <v>366</v>
      </c>
      <c r="I21" s="9" t="s">
        <v>242</v>
      </c>
      <c r="J21" s="9" t="s">
        <v>17</v>
      </c>
      <c r="K21" s="9" t="s">
        <v>15</v>
      </c>
      <c r="L21" s="9" t="s">
        <v>16</v>
      </c>
      <c r="M21" s="3">
        <v>1</v>
      </c>
      <c r="N21" s="3">
        <v>1</v>
      </c>
      <c r="O21" s="9" t="str">
        <f>VLOOKUP((E21*F21)-(M21*N21),'riesgo inherente-Anexo '!C2:D28,2,TRUE)</f>
        <v>Bajo</v>
      </c>
      <c r="P21" s="9" t="s">
        <v>62</v>
      </c>
      <c r="Q21" s="9" t="s">
        <v>230</v>
      </c>
      <c r="R21" s="9" t="s">
        <v>52</v>
      </c>
      <c r="S21" s="9" t="s">
        <v>229</v>
      </c>
      <c r="T21" s="4">
        <v>44926</v>
      </c>
      <c r="U21" s="9" t="s">
        <v>57</v>
      </c>
      <c r="V21" s="1"/>
      <c r="W21" s="1"/>
      <c r="X21" s="1"/>
      <c r="Y21" s="1"/>
      <c r="Z21" s="1"/>
      <c r="AA21" s="1"/>
      <c r="AB21" s="1"/>
      <c r="AC21" s="1"/>
      <c r="AD21" s="1"/>
      <c r="AE21" s="1"/>
    </row>
    <row r="22" spans="1:31" ht="114.75" x14ac:dyDescent="0.3">
      <c r="A22" s="2" t="s">
        <v>141</v>
      </c>
      <c r="B22" s="2" t="s">
        <v>142</v>
      </c>
      <c r="C22" s="2" t="s">
        <v>146</v>
      </c>
      <c r="D22" s="2" t="s">
        <v>444</v>
      </c>
      <c r="E22" s="3">
        <v>3</v>
      </c>
      <c r="F22" s="3">
        <v>2</v>
      </c>
      <c r="G22" s="2" t="str">
        <f>VLOOKUP(E22*F22,'riesgo inherente-Anexo '!C4:D28,2,TRUE)</f>
        <v>Moderado</v>
      </c>
      <c r="H22" s="50" t="s">
        <v>367</v>
      </c>
      <c r="I22" s="9" t="s">
        <v>239</v>
      </c>
      <c r="J22" s="9" t="s">
        <v>17</v>
      </c>
      <c r="K22" s="9" t="s">
        <v>15</v>
      </c>
      <c r="L22" s="9" t="s">
        <v>16</v>
      </c>
      <c r="M22" s="3">
        <v>1</v>
      </c>
      <c r="N22" s="3">
        <v>1</v>
      </c>
      <c r="O22" s="9" t="str">
        <f>VLOOKUP((E22*F22)-(M22*N22),'riesgo inherente-Anexo '!C2:D28,2,TRUE)</f>
        <v>Bajo</v>
      </c>
      <c r="P22" s="9" t="s">
        <v>365</v>
      </c>
      <c r="Q22" s="9" t="s">
        <v>239</v>
      </c>
      <c r="R22" s="9" t="s">
        <v>16</v>
      </c>
      <c r="S22" s="9" t="s">
        <v>229</v>
      </c>
      <c r="T22" s="4">
        <v>44926</v>
      </c>
      <c r="U22" s="9" t="s">
        <v>56</v>
      </c>
      <c r="V22" s="1"/>
      <c r="W22" s="1"/>
      <c r="X22" s="1"/>
      <c r="Y22" s="1"/>
      <c r="Z22" s="1"/>
      <c r="AA22" s="1"/>
      <c r="AB22" s="1"/>
      <c r="AC22" s="1"/>
      <c r="AD22" s="1"/>
      <c r="AE22" s="1"/>
    </row>
    <row r="23" spans="1:31" ht="63.75" x14ac:dyDescent="0.3">
      <c r="A23" s="2" t="s">
        <v>141</v>
      </c>
      <c r="B23" s="2" t="s">
        <v>147</v>
      </c>
      <c r="C23" s="2" t="s">
        <v>148</v>
      </c>
      <c r="D23" s="2" t="s">
        <v>445</v>
      </c>
      <c r="E23" s="3">
        <v>2</v>
      </c>
      <c r="F23" s="3">
        <v>5</v>
      </c>
      <c r="G23" s="2" t="str">
        <f>VLOOKUP(E23*F23,'riesgo inherente-Anexo '!C4:D28,2,TRUE)</f>
        <v>Moderado</v>
      </c>
      <c r="H23" s="50" t="s">
        <v>368</v>
      </c>
      <c r="I23" s="9" t="s">
        <v>243</v>
      </c>
      <c r="J23" s="9" t="s">
        <v>17</v>
      </c>
      <c r="K23" s="9" t="s">
        <v>15</v>
      </c>
      <c r="L23" s="9" t="s">
        <v>16</v>
      </c>
      <c r="M23" s="3">
        <v>5</v>
      </c>
      <c r="N23" s="3">
        <v>1</v>
      </c>
      <c r="O23" s="9" t="str">
        <f>VLOOKUP((E23*F23)-(M23*N23),'riesgo inherente-Anexo '!C2:D28,2,TRUE)</f>
        <v>Bajo</v>
      </c>
      <c r="P23" s="9" t="s">
        <v>369</v>
      </c>
      <c r="Q23" s="9" t="s">
        <v>59</v>
      </c>
      <c r="R23" s="9" t="s">
        <v>16</v>
      </c>
      <c r="S23" s="9" t="s">
        <v>229</v>
      </c>
      <c r="T23" s="4">
        <v>44926</v>
      </c>
      <c r="U23" s="9" t="s">
        <v>56</v>
      </c>
      <c r="V23" s="1"/>
      <c r="W23" s="1"/>
      <c r="X23" s="1"/>
      <c r="Y23" s="1"/>
      <c r="Z23" s="1"/>
      <c r="AA23" s="1"/>
      <c r="AB23" s="1"/>
      <c r="AC23" s="1"/>
      <c r="AD23" s="1"/>
      <c r="AE23" s="1"/>
    </row>
    <row r="24" spans="1:31" ht="89.25" x14ac:dyDescent="0.3">
      <c r="A24" s="2" t="s">
        <v>141</v>
      </c>
      <c r="B24" s="2" t="s">
        <v>147</v>
      </c>
      <c r="C24" s="2" t="s">
        <v>149</v>
      </c>
      <c r="D24" s="2" t="s">
        <v>446</v>
      </c>
      <c r="E24" s="3">
        <v>3</v>
      </c>
      <c r="F24" s="3">
        <v>3</v>
      </c>
      <c r="G24" s="2" t="str">
        <f>VLOOKUP(E24*F24,'riesgo inherente-Anexo '!C4:D28,2,TRUE)</f>
        <v>Moderado</v>
      </c>
      <c r="H24" s="50" t="s">
        <v>371</v>
      </c>
      <c r="I24" s="9" t="s">
        <v>243</v>
      </c>
      <c r="J24" s="9" t="s">
        <v>50</v>
      </c>
      <c r="K24" s="9" t="s">
        <v>15</v>
      </c>
      <c r="L24" s="9" t="s">
        <v>16</v>
      </c>
      <c r="M24" s="3">
        <v>1</v>
      </c>
      <c r="N24" s="3">
        <v>1</v>
      </c>
      <c r="O24" s="9" t="str">
        <f>VLOOKUP((E24*F24)-(M24*N24),'riesgo inherente-Anexo '!C2:D28,2,TRUE)</f>
        <v>Moderado</v>
      </c>
      <c r="P24" s="9" t="s">
        <v>370</v>
      </c>
      <c r="Q24" s="9" t="s">
        <v>59</v>
      </c>
      <c r="R24" s="9" t="s">
        <v>16</v>
      </c>
      <c r="S24" s="9" t="s">
        <v>229</v>
      </c>
      <c r="T24" s="4">
        <v>44926</v>
      </c>
      <c r="U24" s="9" t="s">
        <v>56</v>
      </c>
    </row>
    <row r="25" spans="1:31" ht="89.25" x14ac:dyDescent="0.3">
      <c r="A25" s="2" t="s">
        <v>141</v>
      </c>
      <c r="B25" s="2" t="s">
        <v>147</v>
      </c>
      <c r="C25" s="2" t="s">
        <v>150</v>
      </c>
      <c r="D25" s="2" t="s">
        <v>447</v>
      </c>
      <c r="E25" s="3">
        <v>2</v>
      </c>
      <c r="F25" s="3">
        <v>2</v>
      </c>
      <c r="G25" s="2" t="str">
        <f>VLOOKUP(E25*F25,'riesgo inherente-Anexo '!C4:D28,2,TRUE)</f>
        <v>Bajo</v>
      </c>
      <c r="H25" s="50" t="s">
        <v>448</v>
      </c>
      <c r="I25" s="9" t="s">
        <v>244</v>
      </c>
      <c r="J25" s="9" t="s">
        <v>17</v>
      </c>
      <c r="K25" s="9" t="s">
        <v>15</v>
      </c>
      <c r="L25" s="9" t="s">
        <v>16</v>
      </c>
      <c r="M25" s="3">
        <v>1</v>
      </c>
      <c r="N25" s="3">
        <v>1</v>
      </c>
      <c r="O25" s="9" t="str">
        <f>VLOOKUP((E25*F25)-(M25*N25),'riesgo inherente-Anexo '!C2:D28,2,TRUE)</f>
        <v>Bajo</v>
      </c>
      <c r="P25" s="9" t="s">
        <v>372</v>
      </c>
      <c r="Q25" s="9" t="s">
        <v>230</v>
      </c>
      <c r="R25" s="9" t="s">
        <v>52</v>
      </c>
      <c r="S25" s="9" t="s">
        <v>229</v>
      </c>
      <c r="T25" s="4">
        <v>44926</v>
      </c>
      <c r="U25" s="9" t="s">
        <v>56</v>
      </c>
    </row>
    <row r="26" spans="1:31" ht="63.75" x14ac:dyDescent="0.3">
      <c r="A26" s="2" t="s">
        <v>141</v>
      </c>
      <c r="B26" s="2" t="s">
        <v>151</v>
      </c>
      <c r="C26" s="2" t="s">
        <v>152</v>
      </c>
      <c r="D26" s="2" t="s">
        <v>449</v>
      </c>
      <c r="E26" s="3">
        <v>3</v>
      </c>
      <c r="F26" s="3">
        <v>2</v>
      </c>
      <c r="G26" s="2" t="str">
        <f>VLOOKUP(E26*F26,'riesgo inherente-Anexo '!C4:D28,2,TRUE)</f>
        <v>Moderado</v>
      </c>
      <c r="H26" s="50" t="s">
        <v>373</v>
      </c>
      <c r="I26" s="9" t="s">
        <v>246</v>
      </c>
      <c r="J26" s="9" t="s">
        <v>17</v>
      </c>
      <c r="K26" s="9" t="s">
        <v>15</v>
      </c>
      <c r="L26" s="9" t="s">
        <v>16</v>
      </c>
      <c r="M26" s="3">
        <v>1</v>
      </c>
      <c r="N26" s="3">
        <v>1</v>
      </c>
      <c r="O26" s="9" t="str">
        <f>VLOOKUP((E26*F26)-(M26*N26),'riesgo inherente-Anexo '!C2:D28,2,TRUE)</f>
        <v>Bajo</v>
      </c>
      <c r="P26" s="9" t="s">
        <v>62</v>
      </c>
      <c r="Q26" s="9" t="s">
        <v>230</v>
      </c>
      <c r="R26" s="9" t="s">
        <v>52</v>
      </c>
      <c r="S26" s="9" t="s">
        <v>229</v>
      </c>
      <c r="T26" s="4">
        <v>44926</v>
      </c>
      <c r="U26" s="9" t="s">
        <v>56</v>
      </c>
    </row>
    <row r="27" spans="1:31" ht="89.25" x14ac:dyDescent="0.3">
      <c r="A27" s="2" t="s">
        <v>141</v>
      </c>
      <c r="B27" s="2" t="s">
        <v>153</v>
      </c>
      <c r="C27" s="2" t="s">
        <v>154</v>
      </c>
      <c r="D27" s="2" t="s">
        <v>450</v>
      </c>
      <c r="E27" s="3">
        <v>2</v>
      </c>
      <c r="F27" s="3">
        <v>3</v>
      </c>
      <c r="G27" s="2" t="str">
        <f>VLOOKUP(E27*F27,'riesgo inherente-Anexo '!C4:D28,2,TRUE)</f>
        <v>Moderado</v>
      </c>
      <c r="H27" s="50" t="s">
        <v>374</v>
      </c>
      <c r="I27" s="9" t="s">
        <v>245</v>
      </c>
      <c r="J27" s="9" t="s">
        <v>17</v>
      </c>
      <c r="K27" s="9" t="s">
        <v>15</v>
      </c>
      <c r="L27" s="9" t="s">
        <v>16</v>
      </c>
      <c r="M27" s="3">
        <v>3</v>
      </c>
      <c r="N27" s="3">
        <v>1</v>
      </c>
      <c r="O27" s="9" t="str">
        <f>VLOOKUP((E27*F27)-(M27*N27),'riesgo inherente-Anexo '!C2:D28,2,TRUE)</f>
        <v>Bajo</v>
      </c>
      <c r="P27" s="9" t="s">
        <v>375</v>
      </c>
      <c r="Q27" s="9" t="s">
        <v>376</v>
      </c>
      <c r="R27" s="9" t="s">
        <v>16</v>
      </c>
      <c r="S27" s="9" t="s">
        <v>229</v>
      </c>
      <c r="T27" s="4">
        <v>44926</v>
      </c>
      <c r="U27" s="9" t="s">
        <v>56</v>
      </c>
    </row>
    <row r="28" spans="1:31" ht="114.75" x14ac:dyDescent="0.3">
      <c r="A28" s="2" t="s">
        <v>141</v>
      </c>
      <c r="B28" s="2" t="s">
        <v>153</v>
      </c>
      <c r="C28" s="2" t="s">
        <v>155</v>
      </c>
      <c r="D28" s="2" t="s">
        <v>451</v>
      </c>
      <c r="E28" s="3">
        <v>1</v>
      </c>
      <c r="F28" s="3">
        <v>3</v>
      </c>
      <c r="G28" s="2" t="str">
        <f>VLOOKUP(E28*F28,'riesgo inherente-Anexo '!C4:D28,2,TRUE)</f>
        <v>Bajo</v>
      </c>
      <c r="H28" s="50" t="s">
        <v>377</v>
      </c>
      <c r="I28" s="9" t="s">
        <v>238</v>
      </c>
      <c r="J28" s="9" t="s">
        <v>17</v>
      </c>
      <c r="K28" s="9" t="s">
        <v>15</v>
      </c>
      <c r="L28" s="9" t="s">
        <v>16</v>
      </c>
      <c r="M28" s="3">
        <v>1</v>
      </c>
      <c r="N28" s="3">
        <v>1</v>
      </c>
      <c r="O28" s="9" t="str">
        <f>VLOOKUP((E28*F28)-(M28*N28),'riesgo inherente-Anexo '!C2:D28,2,TRUE)</f>
        <v>Bajo</v>
      </c>
      <c r="P28" s="9" t="s">
        <v>62</v>
      </c>
      <c r="Q28" s="9" t="s">
        <v>230</v>
      </c>
      <c r="R28" s="9" t="s">
        <v>52</v>
      </c>
      <c r="S28" s="9" t="s">
        <v>229</v>
      </c>
      <c r="T28" s="4">
        <v>44926</v>
      </c>
      <c r="U28" s="9" t="s">
        <v>56</v>
      </c>
    </row>
    <row r="29" spans="1:31" ht="51" x14ac:dyDescent="0.3">
      <c r="A29" s="2" t="s">
        <v>141</v>
      </c>
      <c r="B29" s="2" t="s">
        <v>153</v>
      </c>
      <c r="C29" s="2" t="s">
        <v>156</v>
      </c>
      <c r="D29" s="2" t="s">
        <v>452</v>
      </c>
      <c r="E29" s="3">
        <v>1</v>
      </c>
      <c r="F29" s="3">
        <v>1</v>
      </c>
      <c r="G29" s="2" t="str">
        <f>VLOOKUP(E29*F29,'riesgo inherente-Anexo '!C4:D28,2,TRUE)</f>
        <v>Bajo</v>
      </c>
      <c r="H29" s="50" t="s">
        <v>378</v>
      </c>
      <c r="I29" s="9" t="s">
        <v>238</v>
      </c>
      <c r="J29" s="9" t="s">
        <v>17</v>
      </c>
      <c r="K29" s="9" t="s">
        <v>15</v>
      </c>
      <c r="L29" s="9" t="s">
        <v>16</v>
      </c>
      <c r="M29" s="3">
        <v>1</v>
      </c>
      <c r="N29" s="3">
        <v>1</v>
      </c>
      <c r="O29" s="9" t="str">
        <f>VLOOKUP((E29*F29)-(M29*N29),'riesgo inherente-Anexo '!C2:D28,2,TRUE)</f>
        <v>Bajo</v>
      </c>
      <c r="P29" s="9" t="s">
        <v>62</v>
      </c>
      <c r="Q29" s="9" t="s">
        <v>230</v>
      </c>
      <c r="R29" s="9" t="s">
        <v>52</v>
      </c>
      <c r="S29" s="9" t="s">
        <v>229</v>
      </c>
      <c r="T29" s="4">
        <v>44926</v>
      </c>
      <c r="U29" s="9" t="s">
        <v>56</v>
      </c>
    </row>
    <row r="30" spans="1:31" ht="89.25" x14ac:dyDescent="0.3">
      <c r="A30" s="2" t="s">
        <v>141</v>
      </c>
      <c r="B30" s="2" t="s">
        <v>153</v>
      </c>
      <c r="C30" s="2" t="s">
        <v>157</v>
      </c>
      <c r="D30" s="2" t="s">
        <v>453</v>
      </c>
      <c r="E30" s="3">
        <v>2</v>
      </c>
      <c r="F30" s="3">
        <v>2</v>
      </c>
      <c r="G30" s="2" t="str">
        <f>VLOOKUP(E30*F30,'riesgo inherente-Anexo '!C4:D28,2,TRUE)</f>
        <v>Bajo</v>
      </c>
      <c r="H30" s="50" t="s">
        <v>379</v>
      </c>
      <c r="I30" s="9" t="s">
        <v>238</v>
      </c>
      <c r="J30" s="9" t="s">
        <v>17</v>
      </c>
      <c r="K30" s="9" t="s">
        <v>15</v>
      </c>
      <c r="L30" s="9" t="s">
        <v>16</v>
      </c>
      <c r="M30" s="3">
        <v>5</v>
      </c>
      <c r="N30" s="3">
        <v>1</v>
      </c>
      <c r="O30" s="9" t="str">
        <f>VLOOKUP((E30*F30)-(M30*N30),'riesgo inherente-Anexo '!C2:D28,2,TRUE)</f>
        <v>Bajo</v>
      </c>
      <c r="P30" s="9" t="s">
        <v>380</v>
      </c>
      <c r="Q30" s="9" t="s">
        <v>59</v>
      </c>
      <c r="R30" s="9" t="s">
        <v>16</v>
      </c>
      <c r="S30" s="9" t="s">
        <v>229</v>
      </c>
      <c r="T30" s="4">
        <v>44926</v>
      </c>
      <c r="U30" s="9" t="s">
        <v>56</v>
      </c>
    </row>
    <row r="31" spans="1:31" ht="114.75" x14ac:dyDescent="0.3">
      <c r="A31" s="2" t="s">
        <v>141</v>
      </c>
      <c r="B31" s="2" t="s">
        <v>153</v>
      </c>
      <c r="C31" s="2" t="s">
        <v>158</v>
      </c>
      <c r="D31" s="2" t="s">
        <v>451</v>
      </c>
      <c r="E31" s="3">
        <v>1</v>
      </c>
      <c r="F31" s="3">
        <v>1</v>
      </c>
      <c r="G31" s="2" t="str">
        <f>VLOOKUP(E31*F31,'riesgo inherente-Anexo '!C4:D28,2,TRUE)</f>
        <v>Bajo</v>
      </c>
      <c r="H31" s="50" t="s">
        <v>381</v>
      </c>
      <c r="I31" s="9" t="s">
        <v>238</v>
      </c>
      <c r="J31" s="9" t="s">
        <v>17</v>
      </c>
      <c r="K31" s="9" t="s">
        <v>15</v>
      </c>
      <c r="L31" s="9" t="s">
        <v>16</v>
      </c>
      <c r="M31" s="3">
        <v>5</v>
      </c>
      <c r="N31" s="3">
        <v>1</v>
      </c>
      <c r="O31" s="9" t="str">
        <f>VLOOKUP((E31*F31)-(M31*N31),'riesgo inherente-Anexo '!C2:D28,2,TRUE)</f>
        <v>Bajo</v>
      </c>
      <c r="P31" s="9" t="s">
        <v>62</v>
      </c>
      <c r="Q31" s="9" t="s">
        <v>230</v>
      </c>
      <c r="R31" s="9" t="s">
        <v>52</v>
      </c>
      <c r="S31" s="9" t="s">
        <v>229</v>
      </c>
      <c r="T31" s="4">
        <v>44926</v>
      </c>
      <c r="U31" s="9" t="s">
        <v>56</v>
      </c>
    </row>
    <row r="32" spans="1:31" ht="153" x14ac:dyDescent="0.3">
      <c r="A32" s="2" t="s">
        <v>159</v>
      </c>
      <c r="B32" s="2" t="s">
        <v>160</v>
      </c>
      <c r="C32" s="2" t="s">
        <v>161</v>
      </c>
      <c r="D32" s="2" t="s">
        <v>454</v>
      </c>
      <c r="E32" s="3">
        <v>3</v>
      </c>
      <c r="F32" s="3">
        <v>3</v>
      </c>
      <c r="G32" s="2" t="str">
        <f>VLOOKUP(E32*F32,'riesgo inherente-Anexo '!C4:D28,2,TRUE)</f>
        <v>Moderado</v>
      </c>
      <c r="H32" s="50" t="s">
        <v>256</v>
      </c>
      <c r="I32" s="9" t="s">
        <v>59</v>
      </c>
      <c r="J32" s="9" t="s">
        <v>17</v>
      </c>
      <c r="K32" s="9" t="s">
        <v>15</v>
      </c>
      <c r="L32" s="9" t="s">
        <v>16</v>
      </c>
      <c r="M32" s="3">
        <v>5</v>
      </c>
      <c r="N32" s="3">
        <v>3</v>
      </c>
      <c r="O32" s="9" t="str">
        <f>VLOOKUP((E32*F32)-(M32*N32),'riesgo inherente-Anexo '!C2:D28,2,TRUE)</f>
        <v>Bajo</v>
      </c>
      <c r="P32" s="9" t="s">
        <v>247</v>
      </c>
      <c r="Q32" s="9"/>
      <c r="R32" s="9" t="s">
        <v>52</v>
      </c>
      <c r="S32" s="9" t="s">
        <v>229</v>
      </c>
      <c r="T32" s="4">
        <v>44926</v>
      </c>
      <c r="U32" s="9" t="s">
        <v>56</v>
      </c>
    </row>
    <row r="33" spans="1:21" ht="114.75" x14ac:dyDescent="0.3">
      <c r="A33" s="2" t="s">
        <v>159</v>
      </c>
      <c r="B33" s="2" t="s">
        <v>160</v>
      </c>
      <c r="C33" s="2" t="s">
        <v>162</v>
      </c>
      <c r="D33" s="2" t="s">
        <v>455</v>
      </c>
      <c r="E33" s="3">
        <v>1</v>
      </c>
      <c r="F33" s="3">
        <v>1</v>
      </c>
      <c r="G33" s="2" t="str">
        <f>VLOOKUP(E33*F33,'riesgo inherente-Anexo '!C4:D28,2,TRUE)</f>
        <v>Bajo</v>
      </c>
      <c r="H33" s="50" t="s">
        <v>248</v>
      </c>
      <c r="I33" s="9" t="s">
        <v>249</v>
      </c>
      <c r="J33" s="9" t="s">
        <v>17</v>
      </c>
      <c r="K33" s="9" t="s">
        <v>15</v>
      </c>
      <c r="L33" s="9" t="s">
        <v>16</v>
      </c>
      <c r="M33" s="3">
        <v>1</v>
      </c>
      <c r="N33" s="3">
        <v>1</v>
      </c>
      <c r="O33" s="9" t="str">
        <f>VLOOKUP((E33*F33)-(M33*N33),'riesgo inherente-Anexo '!C2:D28,2,TRUE)</f>
        <v>Bajo</v>
      </c>
      <c r="P33" s="9" t="s">
        <v>62</v>
      </c>
      <c r="Q33" s="9" t="s">
        <v>230</v>
      </c>
      <c r="R33" s="9" t="s">
        <v>52</v>
      </c>
      <c r="S33" s="9" t="s">
        <v>229</v>
      </c>
      <c r="T33" s="4">
        <v>44926</v>
      </c>
      <c r="U33" s="9" t="s">
        <v>56</v>
      </c>
    </row>
    <row r="34" spans="1:21" ht="89.25" x14ac:dyDescent="0.3">
      <c r="A34" s="2" t="s">
        <v>159</v>
      </c>
      <c r="B34" s="2" t="s">
        <v>160</v>
      </c>
      <c r="C34" s="2" t="s">
        <v>163</v>
      </c>
      <c r="D34" s="2" t="s">
        <v>456</v>
      </c>
      <c r="E34" s="3">
        <v>1</v>
      </c>
      <c r="F34" s="3">
        <v>1</v>
      </c>
      <c r="G34" s="2" t="str">
        <f>VLOOKUP(E34*F34,'riesgo inherente-Anexo '!C4:D28,2,TRUE)</f>
        <v>Bajo</v>
      </c>
      <c r="H34" s="50" t="s">
        <v>250</v>
      </c>
      <c r="I34" s="9" t="s">
        <v>251</v>
      </c>
      <c r="J34" s="9" t="s">
        <v>17</v>
      </c>
      <c r="K34" s="9" t="s">
        <v>15</v>
      </c>
      <c r="L34" s="9" t="s">
        <v>16</v>
      </c>
      <c r="M34" s="3">
        <v>1</v>
      </c>
      <c r="N34" s="3">
        <v>1</v>
      </c>
      <c r="O34" s="9" t="str">
        <f>VLOOKUP((E34*F34)-(M34*N34),'riesgo inherente-Anexo '!C2:D28,2,TRUE)</f>
        <v>Bajo</v>
      </c>
      <c r="P34" s="9" t="s">
        <v>252</v>
      </c>
      <c r="Q34" s="9" t="s">
        <v>251</v>
      </c>
      <c r="R34" s="9" t="s">
        <v>52</v>
      </c>
      <c r="S34" s="9" t="s">
        <v>229</v>
      </c>
      <c r="T34" s="4">
        <v>44926</v>
      </c>
      <c r="U34" s="9" t="s">
        <v>56</v>
      </c>
    </row>
    <row r="35" spans="1:21" ht="89.25" x14ac:dyDescent="0.3">
      <c r="A35" s="2" t="s">
        <v>159</v>
      </c>
      <c r="B35" s="2" t="s">
        <v>160</v>
      </c>
      <c r="C35" s="2" t="s">
        <v>164</v>
      </c>
      <c r="D35" s="2" t="s">
        <v>457</v>
      </c>
      <c r="E35" s="3">
        <v>2</v>
      </c>
      <c r="F35" s="3">
        <v>3</v>
      </c>
      <c r="G35" s="2" t="str">
        <f>VLOOKUP(E35*F35,'riesgo inherente-Anexo '!C4:D28,2,TRUE)</f>
        <v>Moderado</v>
      </c>
      <c r="H35" s="50" t="s">
        <v>349</v>
      </c>
      <c r="I35" s="9" t="s">
        <v>116</v>
      </c>
      <c r="J35" s="9" t="s">
        <v>17</v>
      </c>
      <c r="K35" s="9" t="s">
        <v>15</v>
      </c>
      <c r="L35" s="9" t="s">
        <v>16</v>
      </c>
      <c r="M35" s="3">
        <v>1</v>
      </c>
      <c r="N35" s="3">
        <v>1</v>
      </c>
      <c r="O35" s="9" t="str">
        <f>VLOOKUP((E35*F35)-(M35*N35),'riesgo inherente-Anexo '!C2:D28,2,TRUE)</f>
        <v>Bajo</v>
      </c>
      <c r="P35" s="9" t="s">
        <v>253</v>
      </c>
      <c r="Q35" s="9" t="s">
        <v>254</v>
      </c>
      <c r="R35" s="9" t="s">
        <v>16</v>
      </c>
      <c r="S35" s="9" t="s">
        <v>229</v>
      </c>
      <c r="T35" s="4">
        <v>44926</v>
      </c>
      <c r="U35" s="9" t="s">
        <v>56</v>
      </c>
    </row>
    <row r="36" spans="1:21" ht="89.25" x14ac:dyDescent="0.3">
      <c r="A36" s="2" t="s">
        <v>159</v>
      </c>
      <c r="B36" s="2" t="s">
        <v>160</v>
      </c>
      <c r="C36" s="2" t="s">
        <v>165</v>
      </c>
      <c r="D36" s="2" t="s">
        <v>458</v>
      </c>
      <c r="E36" s="3">
        <v>1</v>
      </c>
      <c r="F36" s="3">
        <v>1</v>
      </c>
      <c r="G36" s="2" t="str">
        <f>VLOOKUP(E36*F36,'riesgo inherente-Anexo '!C4:D28,2,TRUE)</f>
        <v>Bajo</v>
      </c>
      <c r="H36" s="50" t="s">
        <v>255</v>
      </c>
      <c r="I36" s="9" t="s">
        <v>385</v>
      </c>
      <c r="J36" s="9" t="s">
        <v>17</v>
      </c>
      <c r="K36" s="9" t="s">
        <v>15</v>
      </c>
      <c r="L36" s="9" t="s">
        <v>16</v>
      </c>
      <c r="M36" s="3">
        <v>1</v>
      </c>
      <c r="N36" s="3">
        <v>1</v>
      </c>
      <c r="O36" s="9" t="str">
        <f>VLOOKUP((E36*F36)-(M36*N36),'riesgo inherente-Anexo '!C2:D28,2,TRUE)</f>
        <v>Bajo</v>
      </c>
      <c r="P36" s="9" t="s">
        <v>62</v>
      </c>
      <c r="Q36" s="9" t="s">
        <v>230</v>
      </c>
      <c r="R36" s="9" t="s">
        <v>52</v>
      </c>
      <c r="S36" s="9" t="s">
        <v>229</v>
      </c>
      <c r="T36" s="4">
        <v>44926</v>
      </c>
      <c r="U36" s="9" t="s">
        <v>56</v>
      </c>
    </row>
    <row r="37" spans="1:21" ht="89.25" x14ac:dyDescent="0.3">
      <c r="A37" s="2" t="s">
        <v>159</v>
      </c>
      <c r="B37" s="2" t="s">
        <v>160</v>
      </c>
      <c r="C37" s="2" t="s">
        <v>166</v>
      </c>
      <c r="D37" s="2" t="s">
        <v>459</v>
      </c>
      <c r="E37" s="3">
        <v>1</v>
      </c>
      <c r="F37" s="3">
        <v>1</v>
      </c>
      <c r="G37" s="2" t="str">
        <f>VLOOKUP(E37*F37,'riesgo inherente-Anexo '!C4:D28,2,TRUE)</f>
        <v>Bajo</v>
      </c>
      <c r="H37" s="50" t="s">
        <v>386</v>
      </c>
      <c r="I37" s="9" t="s">
        <v>387</v>
      </c>
      <c r="J37" s="9" t="s">
        <v>17</v>
      </c>
      <c r="K37" s="9" t="s">
        <v>15</v>
      </c>
      <c r="L37" s="9" t="s">
        <v>16</v>
      </c>
      <c r="M37" s="3">
        <v>1</v>
      </c>
      <c r="N37" s="3">
        <v>1</v>
      </c>
      <c r="O37" s="9" t="str">
        <f>VLOOKUP((E37*F37)-(M37*N37),'riesgo inherente-Anexo '!C2:D28,2,TRUE)</f>
        <v>Bajo</v>
      </c>
      <c r="P37" s="9" t="s">
        <v>62</v>
      </c>
      <c r="Q37" s="9" t="s">
        <v>230</v>
      </c>
      <c r="R37" s="9" t="s">
        <v>16</v>
      </c>
      <c r="S37" s="9" t="s">
        <v>229</v>
      </c>
      <c r="T37" s="4">
        <v>44926</v>
      </c>
      <c r="U37" s="9" t="s">
        <v>56</v>
      </c>
    </row>
    <row r="38" spans="1:21" ht="114.75" x14ac:dyDescent="0.3">
      <c r="A38" s="2" t="s">
        <v>159</v>
      </c>
      <c r="B38" s="2" t="s">
        <v>160</v>
      </c>
      <c r="C38" s="2" t="s">
        <v>167</v>
      </c>
      <c r="D38" s="2" t="s">
        <v>457</v>
      </c>
      <c r="E38" s="3">
        <v>1</v>
      </c>
      <c r="F38" s="3">
        <v>1</v>
      </c>
      <c r="G38" s="2" t="str">
        <f>VLOOKUP(E38*F38,'riesgo inherente-Anexo '!C4:D28,2,TRUE)</f>
        <v>Bajo</v>
      </c>
      <c r="H38" s="50" t="s">
        <v>258</v>
      </c>
      <c r="I38" s="9" t="s">
        <v>227</v>
      </c>
      <c r="J38" s="9" t="s">
        <v>17</v>
      </c>
      <c r="K38" s="9" t="s">
        <v>15</v>
      </c>
      <c r="L38" s="9" t="s">
        <v>16</v>
      </c>
      <c r="M38" s="3">
        <v>1</v>
      </c>
      <c r="N38" s="3">
        <v>1</v>
      </c>
      <c r="O38" s="9" t="str">
        <f>VLOOKUP((E38*F38)-(M38*N38),'riesgo inherente-Anexo '!C2:D28,2,TRUE)</f>
        <v>Bajo</v>
      </c>
      <c r="P38" s="9" t="s">
        <v>257</v>
      </c>
      <c r="Q38" s="9" t="s">
        <v>228</v>
      </c>
      <c r="R38" s="9" t="s">
        <v>16</v>
      </c>
      <c r="S38" s="9" t="s">
        <v>229</v>
      </c>
      <c r="T38" s="4">
        <v>44926</v>
      </c>
      <c r="U38" s="9" t="s">
        <v>56</v>
      </c>
    </row>
    <row r="39" spans="1:21" ht="102" x14ac:dyDescent="0.3">
      <c r="A39" s="2" t="s">
        <v>159</v>
      </c>
      <c r="B39" s="2" t="s">
        <v>168</v>
      </c>
      <c r="C39" s="2" t="s">
        <v>169</v>
      </c>
      <c r="D39" s="2" t="s">
        <v>460</v>
      </c>
      <c r="E39" s="3">
        <v>1</v>
      </c>
      <c r="F39" s="3">
        <v>1</v>
      </c>
      <c r="G39" s="2" t="str">
        <f>VLOOKUP(E39*F39,'riesgo inherente-Anexo '!C4:D28,2,TRUE)</f>
        <v>Bajo</v>
      </c>
      <c r="H39" s="50" t="s">
        <v>259</v>
      </c>
      <c r="I39" s="9" t="s">
        <v>239</v>
      </c>
      <c r="J39" s="9" t="s">
        <v>17</v>
      </c>
      <c r="K39" s="9" t="s">
        <v>15</v>
      </c>
      <c r="L39" s="9" t="s">
        <v>16</v>
      </c>
      <c r="M39" s="3">
        <v>1</v>
      </c>
      <c r="N39" s="3">
        <v>1</v>
      </c>
      <c r="O39" s="9" t="str">
        <f>VLOOKUP((E39*F39)-(M39*N39),'riesgo inherente-Anexo '!C2:D28,2,TRUE)</f>
        <v>Bajo</v>
      </c>
      <c r="P39" s="9" t="s">
        <v>62</v>
      </c>
      <c r="Q39" s="9" t="s">
        <v>230</v>
      </c>
      <c r="R39" s="9" t="s">
        <v>52</v>
      </c>
      <c r="S39" s="9" t="s">
        <v>229</v>
      </c>
      <c r="T39" s="4">
        <v>44926</v>
      </c>
      <c r="U39" s="9" t="s">
        <v>56</v>
      </c>
    </row>
    <row r="40" spans="1:21" ht="89.25" x14ac:dyDescent="0.3">
      <c r="A40" s="2" t="s">
        <v>159</v>
      </c>
      <c r="B40" s="2" t="s">
        <v>168</v>
      </c>
      <c r="C40" s="2" t="s">
        <v>170</v>
      </c>
      <c r="D40" s="2" t="s">
        <v>461</v>
      </c>
      <c r="E40" s="3">
        <v>1</v>
      </c>
      <c r="F40" s="3">
        <v>1</v>
      </c>
      <c r="G40" s="2" t="str">
        <f>VLOOKUP(E40*F40,'riesgo inherente-Anexo '!C4:D28,2,TRUE)</f>
        <v>Bajo</v>
      </c>
      <c r="H40" s="50" t="s">
        <v>260</v>
      </c>
      <c r="I40" s="9" t="s">
        <v>239</v>
      </c>
      <c r="J40" s="9" t="s">
        <v>17</v>
      </c>
      <c r="K40" s="9" t="s">
        <v>15</v>
      </c>
      <c r="L40" s="9" t="s">
        <v>16</v>
      </c>
      <c r="M40" s="3">
        <v>1</v>
      </c>
      <c r="N40" s="3">
        <v>1</v>
      </c>
      <c r="O40" s="9" t="str">
        <f>VLOOKUP((E40*F40)-(M40*N40),'riesgo inherente-Anexo '!C2:D28,2,TRUE)</f>
        <v>Bajo</v>
      </c>
      <c r="P40" s="9" t="s">
        <v>62</v>
      </c>
      <c r="Q40" s="9" t="s">
        <v>230</v>
      </c>
      <c r="R40" s="9" t="s">
        <v>52</v>
      </c>
      <c r="S40" s="9" t="s">
        <v>229</v>
      </c>
      <c r="T40" s="4">
        <v>44926</v>
      </c>
      <c r="U40" s="9" t="s">
        <v>56</v>
      </c>
    </row>
    <row r="41" spans="1:21" ht="63.75" x14ac:dyDescent="0.3">
      <c r="A41" s="2" t="s">
        <v>159</v>
      </c>
      <c r="B41" s="2" t="s">
        <v>168</v>
      </c>
      <c r="C41" s="2" t="s">
        <v>171</v>
      </c>
      <c r="D41" s="2" t="s">
        <v>462</v>
      </c>
      <c r="E41" s="3">
        <v>1</v>
      </c>
      <c r="F41" s="3">
        <v>1</v>
      </c>
      <c r="G41" s="2" t="str">
        <f>VLOOKUP(E41*F41,'riesgo inherente-Anexo '!C4:D28,2,TRUE)</f>
        <v>Bajo</v>
      </c>
      <c r="H41" s="50" t="s">
        <v>291</v>
      </c>
      <c r="I41" s="9" t="s">
        <v>239</v>
      </c>
      <c r="J41" s="9" t="s">
        <v>17</v>
      </c>
      <c r="K41" s="9" t="s">
        <v>15</v>
      </c>
      <c r="L41" s="9" t="s">
        <v>16</v>
      </c>
      <c r="M41" s="3">
        <v>1</v>
      </c>
      <c r="N41" s="3">
        <v>1</v>
      </c>
      <c r="O41" s="9" t="str">
        <f>VLOOKUP((E41*F41)-(M41*N41),'riesgo inherente-Anexo '!C2:D28,2,TRUE)</f>
        <v>Bajo</v>
      </c>
      <c r="P41" s="9" t="s">
        <v>62</v>
      </c>
      <c r="Q41" s="9" t="s">
        <v>230</v>
      </c>
      <c r="R41" s="9" t="s">
        <v>16</v>
      </c>
      <c r="S41" s="9" t="s">
        <v>229</v>
      </c>
      <c r="T41" s="4">
        <v>44926</v>
      </c>
      <c r="U41" s="9" t="s">
        <v>56</v>
      </c>
    </row>
    <row r="42" spans="1:21" ht="89.25" x14ac:dyDescent="0.3">
      <c r="A42" s="2" t="s">
        <v>159</v>
      </c>
      <c r="B42" s="2" t="s">
        <v>168</v>
      </c>
      <c r="C42" s="2" t="s">
        <v>172</v>
      </c>
      <c r="D42" s="2" t="s">
        <v>463</v>
      </c>
      <c r="E42" s="3">
        <v>1</v>
      </c>
      <c r="F42" s="3">
        <v>1</v>
      </c>
      <c r="G42" s="2" t="str">
        <f>VLOOKUP(E42*F42,'riesgo inherente-Anexo '!C4:D28,2,TRUE)</f>
        <v>Bajo</v>
      </c>
      <c r="H42" s="50" t="s">
        <v>261</v>
      </c>
      <c r="I42" s="9" t="s">
        <v>239</v>
      </c>
      <c r="J42" s="9" t="s">
        <v>17</v>
      </c>
      <c r="K42" s="9" t="s">
        <v>15</v>
      </c>
      <c r="L42" s="9" t="s">
        <v>16</v>
      </c>
      <c r="M42" s="3">
        <v>1</v>
      </c>
      <c r="N42" s="3">
        <v>1</v>
      </c>
      <c r="O42" s="9" t="str">
        <f>VLOOKUP((E42*F42)-(M42*N42),'riesgo inherente-Anexo '!C2:D28,2,TRUE)</f>
        <v>Bajo</v>
      </c>
      <c r="P42" s="9" t="s">
        <v>62</v>
      </c>
      <c r="Q42" s="9" t="s">
        <v>230</v>
      </c>
      <c r="R42" s="9" t="s">
        <v>52</v>
      </c>
      <c r="S42" s="9" t="s">
        <v>229</v>
      </c>
      <c r="T42" s="4">
        <v>44926</v>
      </c>
      <c r="U42" s="9" t="s">
        <v>56</v>
      </c>
    </row>
    <row r="43" spans="1:21" ht="102" x14ac:dyDescent="0.3">
      <c r="A43" s="2" t="s">
        <v>159</v>
      </c>
      <c r="B43" s="2" t="s">
        <v>168</v>
      </c>
      <c r="C43" s="2" t="s">
        <v>173</v>
      </c>
      <c r="D43" s="2" t="s">
        <v>464</v>
      </c>
      <c r="E43" s="3">
        <v>1</v>
      </c>
      <c r="F43" s="3">
        <v>1</v>
      </c>
      <c r="G43" s="2" t="str">
        <f>VLOOKUP(E43*F43,'riesgo inherente-Anexo '!C4:D28,2,TRUE)</f>
        <v>Bajo</v>
      </c>
      <c r="H43" s="50" t="s">
        <v>262</v>
      </c>
      <c r="I43" s="9" t="s">
        <v>239</v>
      </c>
      <c r="J43" s="9" t="s">
        <v>17</v>
      </c>
      <c r="K43" s="9" t="s">
        <v>15</v>
      </c>
      <c r="L43" s="9" t="s">
        <v>16</v>
      </c>
      <c r="M43" s="3">
        <v>1</v>
      </c>
      <c r="N43" s="3">
        <v>1</v>
      </c>
      <c r="O43" s="9" t="str">
        <f>VLOOKUP((E43*F43)-(M43*N43),'riesgo inherente-Anexo '!C2:D28,2,TRUE)</f>
        <v>Bajo</v>
      </c>
      <c r="P43" s="9" t="s">
        <v>62</v>
      </c>
      <c r="Q43" s="9" t="s">
        <v>230</v>
      </c>
      <c r="R43" s="9" t="s">
        <v>52</v>
      </c>
      <c r="S43" s="9" t="s">
        <v>229</v>
      </c>
      <c r="T43" s="4">
        <v>44926</v>
      </c>
      <c r="U43" s="9" t="s">
        <v>56</v>
      </c>
    </row>
    <row r="44" spans="1:21" ht="102" x14ac:dyDescent="0.3">
      <c r="A44" s="2" t="s">
        <v>159</v>
      </c>
      <c r="B44" s="2" t="s">
        <v>174</v>
      </c>
      <c r="C44" s="2" t="s">
        <v>175</v>
      </c>
      <c r="D44" s="2" t="s">
        <v>465</v>
      </c>
      <c r="E44" s="3">
        <v>1</v>
      </c>
      <c r="F44" s="3">
        <v>1</v>
      </c>
      <c r="G44" s="2" t="str">
        <f>VLOOKUP(E44*F44,'riesgo inherente-Anexo '!C4:D28,2,TRUE)</f>
        <v>Bajo</v>
      </c>
      <c r="H44" s="50" t="s">
        <v>292</v>
      </c>
      <c r="I44" s="9" t="s">
        <v>263</v>
      </c>
      <c r="J44" s="9" t="s">
        <v>17</v>
      </c>
      <c r="K44" s="9" t="s">
        <v>15</v>
      </c>
      <c r="L44" s="9" t="s">
        <v>16</v>
      </c>
      <c r="M44" s="3">
        <v>1</v>
      </c>
      <c r="N44" s="3">
        <v>1</v>
      </c>
      <c r="O44" s="9" t="str">
        <f>VLOOKUP((E44*F44)-(M44*N44),'riesgo inherente-Anexo '!C2:D28,2,TRUE)</f>
        <v>Bajo</v>
      </c>
      <c r="P44" s="9" t="s">
        <v>62</v>
      </c>
      <c r="Q44" s="9" t="s">
        <v>230</v>
      </c>
      <c r="R44" s="9" t="s">
        <v>52</v>
      </c>
      <c r="S44" s="9" t="s">
        <v>229</v>
      </c>
      <c r="T44" s="4">
        <v>44926</v>
      </c>
      <c r="U44" s="9" t="s">
        <v>56</v>
      </c>
    </row>
    <row r="45" spans="1:21" ht="127.5" x14ac:dyDescent="0.3">
      <c r="A45" s="2" t="s">
        <v>159</v>
      </c>
      <c r="B45" s="2" t="s">
        <v>174</v>
      </c>
      <c r="C45" s="2" t="s">
        <v>176</v>
      </c>
      <c r="D45" s="2" t="s">
        <v>466</v>
      </c>
      <c r="E45" s="3">
        <v>1</v>
      </c>
      <c r="F45" s="3">
        <v>1</v>
      </c>
      <c r="G45" s="2" t="str">
        <f>VLOOKUP(E45*F45,'riesgo inherente-Anexo '!C4:D28,2,TRUE)</f>
        <v>Bajo</v>
      </c>
      <c r="H45" s="50" t="s">
        <v>293</v>
      </c>
      <c r="I45" s="9" t="s">
        <v>264</v>
      </c>
      <c r="J45" s="9" t="s">
        <v>17</v>
      </c>
      <c r="K45" s="9" t="s">
        <v>15</v>
      </c>
      <c r="L45" s="9" t="s">
        <v>16</v>
      </c>
      <c r="M45" s="3">
        <v>1</v>
      </c>
      <c r="N45" s="3">
        <v>1</v>
      </c>
      <c r="O45" s="9" t="str">
        <f>VLOOKUP((E45*F45)-(M45*N45),'riesgo inherente-Anexo '!C2:D28,2,TRUE)</f>
        <v>Bajo</v>
      </c>
      <c r="P45" s="9" t="s">
        <v>62</v>
      </c>
      <c r="Q45" s="9" t="s">
        <v>230</v>
      </c>
      <c r="R45" s="9" t="s">
        <v>16</v>
      </c>
      <c r="S45" s="9" t="s">
        <v>229</v>
      </c>
      <c r="T45" s="4">
        <v>44926</v>
      </c>
      <c r="U45" s="9" t="s">
        <v>56</v>
      </c>
    </row>
    <row r="46" spans="1:21" ht="63.75" x14ac:dyDescent="0.3">
      <c r="A46" s="2" t="s">
        <v>177</v>
      </c>
      <c r="B46" s="2" t="s">
        <v>178</v>
      </c>
      <c r="C46" s="2" t="s">
        <v>179</v>
      </c>
      <c r="D46" s="2" t="s">
        <v>467</v>
      </c>
      <c r="E46" s="3">
        <v>1</v>
      </c>
      <c r="F46" s="3">
        <v>5</v>
      </c>
      <c r="G46" s="2" t="str">
        <f>VLOOKUP(E46*F46,'riesgo inherente-Anexo '!C4:D28,2,TRUE)</f>
        <v>Bajo</v>
      </c>
      <c r="H46" s="50" t="s">
        <v>265</v>
      </c>
      <c r="I46" s="9" t="s">
        <v>241</v>
      </c>
      <c r="J46" s="9" t="s">
        <v>17</v>
      </c>
      <c r="K46" s="9" t="s">
        <v>15</v>
      </c>
      <c r="L46" s="9" t="s">
        <v>16</v>
      </c>
      <c r="M46" s="3">
        <v>1</v>
      </c>
      <c r="N46" s="3">
        <v>5</v>
      </c>
      <c r="O46" s="9" t="str">
        <f>VLOOKUP((E46*F46)-(M46*N46),'riesgo inherente-Anexo '!C2:D28,2,TRUE)</f>
        <v>Bajo</v>
      </c>
      <c r="P46" s="9" t="s">
        <v>266</v>
      </c>
      <c r="Q46" s="9" t="s">
        <v>268</v>
      </c>
      <c r="R46" s="9" t="s">
        <v>52</v>
      </c>
      <c r="S46" s="9" t="s">
        <v>229</v>
      </c>
      <c r="T46" s="4">
        <v>44926</v>
      </c>
      <c r="U46" s="9" t="s">
        <v>56</v>
      </c>
    </row>
    <row r="47" spans="1:21" ht="63.75" x14ac:dyDescent="0.3">
      <c r="A47" s="2" t="s">
        <v>177</v>
      </c>
      <c r="B47" s="2" t="s">
        <v>178</v>
      </c>
      <c r="C47" s="2" t="s">
        <v>180</v>
      </c>
      <c r="D47" s="2" t="s">
        <v>468</v>
      </c>
      <c r="E47" s="3">
        <v>3</v>
      </c>
      <c r="F47" s="3">
        <v>3</v>
      </c>
      <c r="G47" s="2" t="str">
        <f>VLOOKUP(E47*F47,'riesgo inherente-Anexo '!C4:D28,2,TRUE)</f>
        <v>Moderado</v>
      </c>
      <c r="H47" s="50" t="s">
        <v>267</v>
      </c>
      <c r="I47" s="9" t="s">
        <v>59</v>
      </c>
      <c r="J47" s="9" t="s">
        <v>17</v>
      </c>
      <c r="K47" s="9" t="s">
        <v>15</v>
      </c>
      <c r="L47" s="9" t="s">
        <v>16</v>
      </c>
      <c r="M47" s="3">
        <v>1</v>
      </c>
      <c r="N47" s="3">
        <v>1</v>
      </c>
      <c r="O47" s="9" t="str">
        <f>VLOOKUP((E47*F47)-(M47*N47),'riesgo inherente-Anexo '!C2:D28,2,TRUE)</f>
        <v>Moderado</v>
      </c>
      <c r="P47" s="9" t="s">
        <v>269</v>
      </c>
      <c r="Q47" s="9" t="s">
        <v>270</v>
      </c>
      <c r="R47" s="9" t="s">
        <v>16</v>
      </c>
      <c r="S47" s="9" t="s">
        <v>229</v>
      </c>
      <c r="T47" s="4">
        <v>44926</v>
      </c>
      <c r="U47" s="9" t="s">
        <v>56</v>
      </c>
    </row>
    <row r="48" spans="1:21" ht="63.75" x14ac:dyDescent="0.3">
      <c r="A48" s="2" t="s">
        <v>181</v>
      </c>
      <c r="B48" s="2" t="s">
        <v>182</v>
      </c>
      <c r="C48" s="2" t="s">
        <v>183</v>
      </c>
      <c r="D48" s="2" t="s">
        <v>469</v>
      </c>
      <c r="E48" s="3">
        <v>2</v>
      </c>
      <c r="F48" s="3">
        <v>3</v>
      </c>
      <c r="G48" s="2" t="str">
        <f>VLOOKUP(E48*F48,'riesgo inherente-Anexo '!C4:D28,2,TRUE)</f>
        <v>Moderado</v>
      </c>
      <c r="H48" s="50" t="s">
        <v>348</v>
      </c>
      <c r="I48" s="9" t="s">
        <v>116</v>
      </c>
      <c r="J48" s="9" t="s">
        <v>17</v>
      </c>
      <c r="K48" s="9" t="s">
        <v>15</v>
      </c>
      <c r="L48" s="9" t="s">
        <v>16</v>
      </c>
      <c r="M48" s="3">
        <v>5</v>
      </c>
      <c r="N48" s="3">
        <v>1</v>
      </c>
      <c r="O48" s="9" t="str">
        <f>VLOOKUP((E48*F48)-(M48*N48),'riesgo inherente-Anexo '!C2:D28,2,TRUE)</f>
        <v>Bajo</v>
      </c>
      <c r="P48" s="9" t="s">
        <v>276</v>
      </c>
      <c r="Q48" s="9" t="s">
        <v>116</v>
      </c>
      <c r="R48" s="9" t="s">
        <v>16</v>
      </c>
      <c r="S48" s="9" t="s">
        <v>229</v>
      </c>
      <c r="T48" s="4">
        <v>44926</v>
      </c>
      <c r="U48" s="9" t="s">
        <v>56</v>
      </c>
    </row>
    <row r="49" spans="1:21" ht="89.25" x14ac:dyDescent="0.3">
      <c r="A49" s="2" t="s">
        <v>181</v>
      </c>
      <c r="B49" s="2" t="s">
        <v>182</v>
      </c>
      <c r="C49" s="2" t="s">
        <v>184</v>
      </c>
      <c r="D49" s="2" t="s">
        <v>470</v>
      </c>
      <c r="E49" s="3">
        <v>2</v>
      </c>
      <c r="F49" s="3">
        <v>3</v>
      </c>
      <c r="G49" s="2" t="str">
        <f>VLOOKUP(E49*F49,'riesgo inherente-Anexo '!C4:D28,2,TRUE)</f>
        <v>Moderado</v>
      </c>
      <c r="H49" s="50" t="s">
        <v>347</v>
      </c>
      <c r="I49" s="9" t="s">
        <v>116</v>
      </c>
      <c r="J49" s="9" t="s">
        <v>17</v>
      </c>
      <c r="K49" s="9" t="s">
        <v>15</v>
      </c>
      <c r="L49" s="9" t="s">
        <v>16</v>
      </c>
      <c r="M49" s="3">
        <v>1</v>
      </c>
      <c r="N49" s="3">
        <v>1</v>
      </c>
      <c r="O49" s="9" t="str">
        <f>VLOOKUP((E49*F49)-(M49*N49),'riesgo inherente-Anexo '!C2:D28,2,TRUE)</f>
        <v>Bajo</v>
      </c>
      <c r="P49" s="9" t="s">
        <v>346</v>
      </c>
      <c r="Q49" s="9" t="s">
        <v>116</v>
      </c>
      <c r="R49" s="9" t="s">
        <v>16</v>
      </c>
      <c r="S49" s="9" t="s">
        <v>229</v>
      </c>
      <c r="T49" s="4">
        <v>44926</v>
      </c>
      <c r="U49" s="9" t="s">
        <v>56</v>
      </c>
    </row>
    <row r="50" spans="1:21" ht="102" x14ac:dyDescent="0.3">
      <c r="A50" s="2" t="s">
        <v>181</v>
      </c>
      <c r="B50" s="2" t="s">
        <v>182</v>
      </c>
      <c r="C50" s="2" t="s">
        <v>185</v>
      </c>
      <c r="D50" s="2" t="s">
        <v>471</v>
      </c>
      <c r="E50" s="3">
        <v>2</v>
      </c>
      <c r="F50" s="3">
        <v>3</v>
      </c>
      <c r="G50" s="2" t="str">
        <f>VLOOKUP(E50*F50,'riesgo inherente-Anexo '!C4:D28,2,TRUE)</f>
        <v>Moderado</v>
      </c>
      <c r="H50" s="50" t="s">
        <v>355</v>
      </c>
      <c r="I50" s="9" t="s">
        <v>116</v>
      </c>
      <c r="J50" s="9" t="s">
        <v>17</v>
      </c>
      <c r="K50" s="9" t="s">
        <v>15</v>
      </c>
      <c r="L50" s="9" t="s">
        <v>16</v>
      </c>
      <c r="M50" s="3">
        <v>5</v>
      </c>
      <c r="N50" s="3">
        <v>5</v>
      </c>
      <c r="O50" s="9" t="str">
        <f>VLOOKUP((E50*F50)-(M50*N50),'riesgo inherente-Anexo '!C2:D28,2,TRUE)</f>
        <v>Bajo</v>
      </c>
      <c r="P50" s="9" t="s">
        <v>345</v>
      </c>
      <c r="Q50" s="9" t="s">
        <v>116</v>
      </c>
      <c r="R50" s="9" t="s">
        <v>16</v>
      </c>
      <c r="S50" s="9" t="s">
        <v>229</v>
      </c>
      <c r="T50" s="4">
        <v>44926</v>
      </c>
      <c r="U50" s="9" t="s">
        <v>54</v>
      </c>
    </row>
    <row r="51" spans="1:21" ht="76.5" x14ac:dyDescent="0.3">
      <c r="A51" s="2" t="s">
        <v>181</v>
      </c>
      <c r="B51" s="2" t="s">
        <v>182</v>
      </c>
      <c r="C51" s="2" t="s">
        <v>186</v>
      </c>
      <c r="D51" s="2" t="s">
        <v>472</v>
      </c>
      <c r="E51" s="3">
        <v>2</v>
      </c>
      <c r="F51" s="3">
        <v>3</v>
      </c>
      <c r="G51" s="2" t="str">
        <f>VLOOKUP(E51*F51,'riesgo inherente-Anexo '!C4:D28,2,TRUE)</f>
        <v>Moderado</v>
      </c>
      <c r="H51" s="50" t="s">
        <v>343</v>
      </c>
      <c r="I51" s="9" t="s">
        <v>116</v>
      </c>
      <c r="J51" s="9" t="s">
        <v>17</v>
      </c>
      <c r="K51" s="9" t="s">
        <v>15</v>
      </c>
      <c r="L51" s="9" t="s">
        <v>16</v>
      </c>
      <c r="M51" s="3">
        <v>5</v>
      </c>
      <c r="N51" s="3">
        <v>5</v>
      </c>
      <c r="O51" s="9" t="str">
        <f>VLOOKUP((E51*F51)-(M51*N51),'riesgo inherente-Anexo '!C2:D28,2,TRUE)</f>
        <v>Bajo</v>
      </c>
      <c r="P51" s="9" t="s">
        <v>344</v>
      </c>
      <c r="Q51" s="9" t="str">
        <f>+Q50</f>
        <v>Sistemas</v>
      </c>
      <c r="R51" s="9" t="s">
        <v>16</v>
      </c>
      <c r="S51" s="9" t="s">
        <v>229</v>
      </c>
      <c r="T51" s="4">
        <v>45291</v>
      </c>
      <c r="U51" s="9" t="s">
        <v>55</v>
      </c>
    </row>
    <row r="52" spans="1:21" ht="204" x14ac:dyDescent="0.3">
      <c r="A52" s="2" t="s">
        <v>187</v>
      </c>
      <c r="B52" s="2" t="s">
        <v>188</v>
      </c>
      <c r="C52" s="2" t="s">
        <v>189</v>
      </c>
      <c r="D52" s="2" t="s">
        <v>473</v>
      </c>
      <c r="E52" s="3">
        <v>1</v>
      </c>
      <c r="F52" s="3">
        <v>2</v>
      </c>
      <c r="G52" s="2" t="str">
        <f>VLOOKUP(E52*F52,'riesgo inherente-Anexo '!C4:D28,2,TRUE)</f>
        <v>Bajo</v>
      </c>
      <c r="H52" s="50" t="s">
        <v>382</v>
      </c>
      <c r="I52" s="9" t="s">
        <v>271</v>
      </c>
      <c r="J52" s="9" t="s">
        <v>17</v>
      </c>
      <c r="K52" s="9" t="s">
        <v>15</v>
      </c>
      <c r="L52" s="9" t="s">
        <v>16</v>
      </c>
      <c r="M52" s="3">
        <v>1</v>
      </c>
      <c r="N52" s="3">
        <v>1</v>
      </c>
      <c r="O52" s="9" t="str">
        <f>VLOOKUP((E52*F52)-(M52*N52),'riesgo inherente-Anexo '!C2:D28,2,TRUE)</f>
        <v>Bajo</v>
      </c>
      <c r="P52" s="9" t="s">
        <v>383</v>
      </c>
      <c r="Q52" s="9" t="s">
        <v>59</v>
      </c>
      <c r="R52" s="9" t="s">
        <v>16</v>
      </c>
      <c r="S52" s="9" t="s">
        <v>229</v>
      </c>
      <c r="T52" s="4">
        <v>44712</v>
      </c>
      <c r="U52" s="9" t="s">
        <v>54</v>
      </c>
    </row>
    <row r="53" spans="1:21" ht="204" x14ac:dyDescent="0.3">
      <c r="A53" s="2" t="s">
        <v>187</v>
      </c>
      <c r="B53" s="2" t="s">
        <v>188</v>
      </c>
      <c r="C53" s="2" t="s">
        <v>190</v>
      </c>
      <c r="D53" s="2" t="s">
        <v>474</v>
      </c>
      <c r="E53" s="3">
        <v>2</v>
      </c>
      <c r="F53" s="3">
        <v>2</v>
      </c>
      <c r="G53" s="2" t="str">
        <f>VLOOKUP(E53*F53,'riesgo inherente-Anexo '!C4:D28,2,TRUE)</f>
        <v>Bajo</v>
      </c>
      <c r="H53" s="50" t="s">
        <v>394</v>
      </c>
      <c r="I53" s="9" t="s">
        <v>388</v>
      </c>
      <c r="J53" s="9" t="s">
        <v>17</v>
      </c>
      <c r="K53" s="9" t="s">
        <v>15</v>
      </c>
      <c r="L53" s="9" t="s">
        <v>16</v>
      </c>
      <c r="M53" s="3">
        <v>5</v>
      </c>
      <c r="N53" s="3">
        <v>1</v>
      </c>
      <c r="O53" s="9" t="str">
        <f>VLOOKUP((E53*F53)-(M53*N53),'riesgo inherente-Anexo '!C2:D28,2,TRUE)</f>
        <v>Bajo</v>
      </c>
      <c r="P53" s="9" t="s">
        <v>62</v>
      </c>
      <c r="Q53" s="9" t="s">
        <v>230</v>
      </c>
      <c r="R53" s="9" t="s">
        <v>52</v>
      </c>
      <c r="S53" s="9" t="s">
        <v>229</v>
      </c>
      <c r="T53" s="4">
        <v>44926</v>
      </c>
      <c r="U53" s="9" t="s">
        <v>56</v>
      </c>
    </row>
    <row r="54" spans="1:21" ht="102" x14ac:dyDescent="0.3">
      <c r="A54" s="2" t="s">
        <v>187</v>
      </c>
      <c r="B54" s="2" t="s">
        <v>188</v>
      </c>
      <c r="C54" s="2" t="s">
        <v>191</v>
      </c>
      <c r="D54" s="2" t="s">
        <v>475</v>
      </c>
      <c r="E54" s="3">
        <v>1</v>
      </c>
      <c r="F54" s="3">
        <v>1</v>
      </c>
      <c r="G54" s="2" t="str">
        <f>VLOOKUP(E54*F54,'riesgo inherente-Anexo '!C4:D28,2,TRUE)</f>
        <v>Bajo</v>
      </c>
      <c r="H54" s="50" t="s">
        <v>273</v>
      </c>
      <c r="I54" s="9" t="s">
        <v>272</v>
      </c>
      <c r="J54" s="9" t="s">
        <v>17</v>
      </c>
      <c r="K54" s="9" t="s">
        <v>15</v>
      </c>
      <c r="L54" s="9" t="s">
        <v>16</v>
      </c>
      <c r="M54" s="3">
        <v>1</v>
      </c>
      <c r="N54" s="3">
        <v>1</v>
      </c>
      <c r="O54" s="9" t="str">
        <f>VLOOKUP((E54*F54)-(M54*N54),'riesgo inherente-Anexo '!C2:D28,2,TRUE)</f>
        <v>Bajo</v>
      </c>
      <c r="P54" s="9" t="s">
        <v>274</v>
      </c>
      <c r="Q54" s="9" t="s">
        <v>228</v>
      </c>
      <c r="R54" s="9" t="s">
        <v>16</v>
      </c>
      <c r="S54" s="9" t="s">
        <v>229</v>
      </c>
      <c r="T54" s="4">
        <v>44926</v>
      </c>
      <c r="U54" s="9" t="s">
        <v>56</v>
      </c>
    </row>
    <row r="55" spans="1:21" ht="76.5" x14ac:dyDescent="0.3">
      <c r="A55" s="2" t="s">
        <v>187</v>
      </c>
      <c r="B55" s="2" t="s">
        <v>188</v>
      </c>
      <c r="C55" s="2" t="s">
        <v>192</v>
      </c>
      <c r="D55" s="2" t="s">
        <v>476</v>
      </c>
      <c r="E55" s="3">
        <v>2</v>
      </c>
      <c r="F55" s="3">
        <v>3</v>
      </c>
      <c r="G55" s="2" t="str">
        <f>VLOOKUP(E55*F55,'riesgo inherente-Anexo '!C4:D28,2,TRUE)</f>
        <v>Moderado</v>
      </c>
      <c r="H55" s="50" t="s">
        <v>294</v>
      </c>
      <c r="I55" s="9" t="s">
        <v>275</v>
      </c>
      <c r="J55" s="9" t="s">
        <v>17</v>
      </c>
      <c r="K55" s="9" t="s">
        <v>15</v>
      </c>
      <c r="L55" s="9" t="s">
        <v>16</v>
      </c>
      <c r="M55" s="3">
        <v>5</v>
      </c>
      <c r="N55" s="3">
        <v>1</v>
      </c>
      <c r="O55" s="9" t="str">
        <f>VLOOKUP((E55*F55)-(M55*N55),'riesgo inherente-Anexo '!C2:D28,2,TRUE)</f>
        <v>Bajo</v>
      </c>
      <c r="P55" s="9" t="s">
        <v>276</v>
      </c>
      <c r="Q55" s="9" t="s">
        <v>268</v>
      </c>
      <c r="R55" s="9" t="s">
        <v>16</v>
      </c>
      <c r="S55" s="9" t="s">
        <v>229</v>
      </c>
      <c r="T55" s="4">
        <v>44592</v>
      </c>
      <c r="U55" s="9" t="s">
        <v>56</v>
      </c>
    </row>
    <row r="56" spans="1:21" ht="204" x14ac:dyDescent="0.3">
      <c r="A56" s="2" t="s">
        <v>187</v>
      </c>
      <c r="B56" s="2" t="s">
        <v>188</v>
      </c>
      <c r="C56" s="2" t="s">
        <v>193</v>
      </c>
      <c r="D56" s="2" t="s">
        <v>477</v>
      </c>
      <c r="E56" s="3">
        <v>1</v>
      </c>
      <c r="F56" s="3">
        <v>1</v>
      </c>
      <c r="G56" s="2" t="str">
        <f>VLOOKUP(E56*F56,'riesgo inherente-Anexo '!C4:D28,2,TRUE)</f>
        <v>Bajo</v>
      </c>
      <c r="H56" s="50" t="str">
        <f>+H53</f>
        <v>1. Auditoría interna: revisiones aleatorias sobre principales procesos con informes mensuales escritos al Consejo
2. Facturas de proveedores llegan a contabilidad y pasan a gerencia para su aprobación y luego se causa.
3. Jefe de Servicios Financieros aprueba y luego se archiva
4. Autocontrol, conciliaciones bancarias, Auditoría Interna
5. Reporte mensual a la Central de Riesgos, a la Supersolidaria a través del SICSES implica revisión de información para detectar errores o inconsistencias.
6. Cierre diario de operaciones de cartera, aportes, ahorros. Reapertura de modulos requiere autorización gerencia.
7. Procesos automaticos de causación cartera, PPE, nómina, inversiones.
8. Jefe de Servicios revisa documentación antes de los desembolsos.
9. Revisión de datos ingresados de nuevos asociados: oficial de cumplimiento. Asesora comercial revisa todos los formularios de vinculación y actualización.
10. Documentos de recaudo parametrizada con cuentas a afectar automaticamente con la cedula y producto</v>
      </c>
      <c r="I56" s="9" t="s">
        <v>388</v>
      </c>
      <c r="J56" s="9" t="s">
        <v>17</v>
      </c>
      <c r="K56" s="9" t="s">
        <v>15</v>
      </c>
      <c r="L56" s="9" t="s">
        <v>16</v>
      </c>
      <c r="M56" s="3">
        <v>1</v>
      </c>
      <c r="N56" s="3">
        <v>1</v>
      </c>
      <c r="O56" s="9" t="str">
        <f>VLOOKUP((E56*F56)-(M56*N56),'riesgo inherente-Anexo '!C2:D28,2,TRUE)</f>
        <v>Bajo</v>
      </c>
      <c r="P56" s="9" t="s">
        <v>62</v>
      </c>
      <c r="Q56" s="9" t="s">
        <v>230</v>
      </c>
      <c r="R56" s="9" t="s">
        <v>52</v>
      </c>
      <c r="S56" s="9" t="s">
        <v>229</v>
      </c>
      <c r="T56" s="4">
        <v>44926</v>
      </c>
      <c r="U56" s="9" t="s">
        <v>56</v>
      </c>
    </row>
    <row r="57" spans="1:21" ht="114.75" x14ac:dyDescent="0.3">
      <c r="A57" s="2" t="s">
        <v>187</v>
      </c>
      <c r="B57" s="2" t="s">
        <v>188</v>
      </c>
      <c r="C57" s="2" t="s">
        <v>194</v>
      </c>
      <c r="D57" s="2" t="s">
        <v>478</v>
      </c>
      <c r="E57" s="3">
        <v>2</v>
      </c>
      <c r="F57" s="3">
        <v>3</v>
      </c>
      <c r="G57" s="2" t="str">
        <f>VLOOKUP(E57*F57,'riesgo inherente-Anexo '!C4:D28,2,TRUE)</f>
        <v>Moderado</v>
      </c>
      <c r="H57" s="50" t="s">
        <v>396</v>
      </c>
      <c r="I57" s="9" t="s">
        <v>397</v>
      </c>
      <c r="J57" s="9" t="s">
        <v>17</v>
      </c>
      <c r="K57" s="9" t="s">
        <v>15</v>
      </c>
      <c r="L57" s="9" t="s">
        <v>18</v>
      </c>
      <c r="M57" s="3">
        <v>2</v>
      </c>
      <c r="N57" s="3">
        <v>2</v>
      </c>
      <c r="O57" s="9" t="str">
        <f>VLOOKUP((E57*F57)-(M57*N57),'riesgo inherente-Anexo '!C2:D28,2,TRUE)</f>
        <v>Bajo</v>
      </c>
      <c r="P57" s="9" t="s">
        <v>395</v>
      </c>
      <c r="Q57" s="9" t="s">
        <v>59</v>
      </c>
      <c r="R57" s="9" t="s">
        <v>18</v>
      </c>
      <c r="S57" s="9" t="s">
        <v>229</v>
      </c>
      <c r="T57" s="4">
        <v>45291</v>
      </c>
      <c r="U57" s="9" t="s">
        <v>55</v>
      </c>
    </row>
    <row r="58" spans="1:21" ht="76.5" x14ac:dyDescent="0.3">
      <c r="A58" s="2" t="s">
        <v>187</v>
      </c>
      <c r="B58" s="2" t="s">
        <v>188</v>
      </c>
      <c r="C58" s="2" t="s">
        <v>195</v>
      </c>
      <c r="D58" s="2" t="s">
        <v>479</v>
      </c>
      <c r="E58" s="3">
        <v>3</v>
      </c>
      <c r="F58" s="3">
        <v>2</v>
      </c>
      <c r="G58" s="2" t="str">
        <f>VLOOKUP(E58*F58,'riesgo inherente-Anexo '!C4:D28,2,TRUE)</f>
        <v>Moderado</v>
      </c>
      <c r="H58" s="50" t="s">
        <v>398</v>
      </c>
      <c r="I58" s="9" t="s">
        <v>277</v>
      </c>
      <c r="J58" s="9" t="s">
        <v>17</v>
      </c>
      <c r="K58" s="9" t="s">
        <v>15</v>
      </c>
      <c r="L58" s="9" t="s">
        <v>16</v>
      </c>
      <c r="M58" s="3">
        <v>1</v>
      </c>
      <c r="N58" s="3">
        <v>1</v>
      </c>
      <c r="O58" s="9" t="str">
        <f>VLOOKUP((E58*F58)-(M58*N58),'riesgo inherente-Anexo '!C2:D28,2,TRUE)</f>
        <v>Bajo</v>
      </c>
      <c r="P58" s="9" t="s">
        <v>399</v>
      </c>
      <c r="Q58" s="9" t="s">
        <v>400</v>
      </c>
      <c r="R58" s="9" t="s">
        <v>16</v>
      </c>
      <c r="S58" s="9" t="s">
        <v>277</v>
      </c>
      <c r="T58" s="4">
        <v>44926</v>
      </c>
      <c r="U58" s="9" t="s">
        <v>54</v>
      </c>
    </row>
    <row r="59" spans="1:21" ht="114.75" x14ac:dyDescent="0.3">
      <c r="A59" s="2" t="s">
        <v>187</v>
      </c>
      <c r="B59" s="2" t="s">
        <v>188</v>
      </c>
      <c r="C59" s="2" t="s">
        <v>196</v>
      </c>
      <c r="D59" s="2" t="s">
        <v>480</v>
      </c>
      <c r="E59" s="3">
        <v>3</v>
      </c>
      <c r="F59" s="3">
        <v>3</v>
      </c>
      <c r="G59" s="2" t="str">
        <f>VLOOKUP(E59*F59,'riesgo inherente-Anexo '!C4:D28,2,TRUE)</f>
        <v>Moderado</v>
      </c>
      <c r="H59" s="50" t="s">
        <v>401</v>
      </c>
      <c r="I59" s="9" t="s">
        <v>402</v>
      </c>
      <c r="J59" s="9" t="s">
        <v>17</v>
      </c>
      <c r="K59" s="9" t="s">
        <v>20</v>
      </c>
      <c r="L59" s="9" t="s">
        <v>18</v>
      </c>
      <c r="M59" s="3">
        <v>3</v>
      </c>
      <c r="N59" s="3">
        <v>1</v>
      </c>
      <c r="O59" s="9" t="str">
        <f>VLOOKUP((E59*F59)-(M59*N59),'riesgo inherente-Anexo '!C2:D28,2,TRUE)</f>
        <v>Moderado</v>
      </c>
      <c r="P59" s="9" t="s">
        <v>404</v>
      </c>
      <c r="Q59" s="9" t="s">
        <v>403</v>
      </c>
      <c r="R59" s="9" t="s">
        <v>16</v>
      </c>
      <c r="S59" s="9" t="s">
        <v>229</v>
      </c>
      <c r="T59" s="4">
        <v>44926</v>
      </c>
      <c r="U59" s="9" t="s">
        <v>55</v>
      </c>
    </row>
    <row r="60" spans="1:21" ht="89.25" x14ac:dyDescent="0.3">
      <c r="A60" s="2" t="s">
        <v>187</v>
      </c>
      <c r="B60" s="2" t="s">
        <v>188</v>
      </c>
      <c r="C60" s="2" t="s">
        <v>197</v>
      </c>
      <c r="D60" s="2" t="s">
        <v>481</v>
      </c>
      <c r="E60" s="3">
        <v>1</v>
      </c>
      <c r="F60" s="3">
        <v>5</v>
      </c>
      <c r="G60" s="2" t="str">
        <f>VLOOKUP(E60*F60,'riesgo inherente-Anexo '!C4:D28,2,TRUE)</f>
        <v>Bajo</v>
      </c>
      <c r="H60" s="50" t="s">
        <v>350</v>
      </c>
      <c r="I60" s="9" t="s">
        <v>270</v>
      </c>
      <c r="J60" s="9" t="s">
        <v>17</v>
      </c>
      <c r="K60" s="9" t="s">
        <v>15</v>
      </c>
      <c r="L60" s="9" t="s">
        <v>16</v>
      </c>
      <c r="M60" s="3">
        <v>1</v>
      </c>
      <c r="N60" s="3">
        <v>1</v>
      </c>
      <c r="O60" s="9" t="str">
        <f>VLOOKUP((E60*F60)-(M60*N60),'riesgo inherente-Anexo '!C2:D28,2,TRUE)</f>
        <v>Bajo</v>
      </c>
      <c r="P60" s="9" t="s">
        <v>237</v>
      </c>
      <c r="Q60" s="9" t="s">
        <v>116</v>
      </c>
      <c r="R60" s="9" t="s">
        <v>52</v>
      </c>
      <c r="S60" s="9" t="s">
        <v>229</v>
      </c>
      <c r="T60" s="4">
        <v>44926</v>
      </c>
      <c r="U60" s="9" t="s">
        <v>56</v>
      </c>
    </row>
    <row r="61" spans="1:21" ht="102" x14ac:dyDescent="0.3">
      <c r="A61" s="2" t="s">
        <v>187</v>
      </c>
      <c r="B61" s="2" t="s">
        <v>188</v>
      </c>
      <c r="C61" s="2" t="s">
        <v>198</v>
      </c>
      <c r="D61" s="2" t="s">
        <v>482</v>
      </c>
      <c r="E61" s="3">
        <v>1</v>
      </c>
      <c r="F61" s="3">
        <v>3</v>
      </c>
      <c r="G61" s="2" t="str">
        <f>VLOOKUP(E61*F61,'riesgo inherente-Anexo '!C4:D28,2,TRUE)</f>
        <v>Bajo</v>
      </c>
      <c r="H61" s="50" t="s">
        <v>295</v>
      </c>
      <c r="I61" s="9" t="s">
        <v>270</v>
      </c>
      <c r="J61" s="9" t="s">
        <v>17</v>
      </c>
      <c r="K61" s="9" t="s">
        <v>15</v>
      </c>
      <c r="L61" s="9" t="s">
        <v>16</v>
      </c>
      <c r="M61" s="3">
        <v>1</v>
      </c>
      <c r="N61" s="3">
        <v>1</v>
      </c>
      <c r="O61" s="9" t="str">
        <f>VLOOKUP((E61*F61)-(M61*N61),'riesgo inherente-Anexo '!C2:D28,2,TRUE)</f>
        <v>Bajo</v>
      </c>
      <c r="P61" s="9" t="s">
        <v>405</v>
      </c>
      <c r="Q61" s="9" t="s">
        <v>116</v>
      </c>
      <c r="R61" s="9" t="s">
        <v>18</v>
      </c>
      <c r="S61" s="9" t="s">
        <v>229</v>
      </c>
      <c r="T61" s="4">
        <v>44926</v>
      </c>
      <c r="U61" s="9" t="s">
        <v>56</v>
      </c>
    </row>
    <row r="62" spans="1:21" ht="280.5" x14ac:dyDescent="0.3">
      <c r="A62" s="2" t="s">
        <v>187</v>
      </c>
      <c r="B62" s="2" t="s">
        <v>199</v>
      </c>
      <c r="C62" s="2" t="s">
        <v>200</v>
      </c>
      <c r="D62" s="2" t="s">
        <v>483</v>
      </c>
      <c r="E62" s="3">
        <v>1</v>
      </c>
      <c r="F62" s="3">
        <v>5</v>
      </c>
      <c r="G62" s="2" t="str">
        <f>VLOOKUP(E62*F62,'riesgo inherente-Anexo '!C4:D28,2,TRUE)</f>
        <v>Bajo</v>
      </c>
      <c r="H62" s="50" t="s">
        <v>278</v>
      </c>
      <c r="I62" s="9" t="s">
        <v>279</v>
      </c>
      <c r="J62" s="9" t="s">
        <v>17</v>
      </c>
      <c r="K62" s="9" t="s">
        <v>15</v>
      </c>
      <c r="L62" s="9" t="s">
        <v>16</v>
      </c>
      <c r="M62" s="3">
        <v>1</v>
      </c>
      <c r="N62" s="3">
        <v>1</v>
      </c>
      <c r="O62" s="9" t="str">
        <f>VLOOKUP((E62*F62)-(M62*N62),'riesgo inherente-Anexo '!C2:D28,2,TRUE)</f>
        <v>Bajo</v>
      </c>
      <c r="P62" s="9" t="s">
        <v>62</v>
      </c>
      <c r="Q62" s="9" t="s">
        <v>230</v>
      </c>
      <c r="R62" s="9" t="s">
        <v>18</v>
      </c>
      <c r="S62" s="9" t="s">
        <v>229</v>
      </c>
      <c r="T62" s="4">
        <v>44926</v>
      </c>
      <c r="U62" s="9" t="s">
        <v>57</v>
      </c>
    </row>
    <row r="63" spans="1:21" ht="89.25" x14ac:dyDescent="0.3">
      <c r="A63" s="2" t="s">
        <v>187</v>
      </c>
      <c r="B63" s="2" t="s">
        <v>199</v>
      </c>
      <c r="C63" s="2" t="s">
        <v>201</v>
      </c>
      <c r="D63" s="2" t="s">
        <v>484</v>
      </c>
      <c r="E63" s="3">
        <v>3</v>
      </c>
      <c r="F63" s="3">
        <v>1</v>
      </c>
      <c r="G63" s="2" t="str">
        <f>VLOOKUP(E63*F63,'riesgo inherente-Anexo '!C4:D28,2,TRUE)</f>
        <v>Bajo</v>
      </c>
      <c r="H63" s="50" t="s">
        <v>280</v>
      </c>
      <c r="I63" s="9" t="s">
        <v>281</v>
      </c>
      <c r="J63" s="9" t="s">
        <v>17</v>
      </c>
      <c r="K63" s="9" t="s">
        <v>15</v>
      </c>
      <c r="L63" s="9" t="s">
        <v>16</v>
      </c>
      <c r="M63" s="3">
        <v>1</v>
      </c>
      <c r="N63" s="3">
        <v>1</v>
      </c>
      <c r="O63" s="9" t="str">
        <f>VLOOKUP((E63*F63)-(M63*N63),'riesgo inherente-Anexo '!C2:D28,2,TRUE)</f>
        <v>Bajo</v>
      </c>
      <c r="P63" s="9" t="s">
        <v>62</v>
      </c>
      <c r="Q63" s="9" t="s">
        <v>230</v>
      </c>
      <c r="R63" s="9" t="s">
        <v>52</v>
      </c>
      <c r="S63" s="9" t="s">
        <v>229</v>
      </c>
      <c r="T63" s="4">
        <v>44926</v>
      </c>
      <c r="U63" s="9" t="s">
        <v>56</v>
      </c>
    </row>
    <row r="64" spans="1:21" ht="140.25" x14ac:dyDescent="0.3">
      <c r="A64" s="2" t="s">
        <v>187</v>
      </c>
      <c r="B64" s="2" t="s">
        <v>202</v>
      </c>
      <c r="C64" s="2" t="s">
        <v>203</v>
      </c>
      <c r="D64" s="2" t="s">
        <v>485</v>
      </c>
      <c r="E64" s="3">
        <v>1</v>
      </c>
      <c r="F64" s="3">
        <v>1</v>
      </c>
      <c r="G64" s="2" t="str">
        <f>VLOOKUP(E64*F64,'riesgo inherente-Anexo '!C4:D28,2,TRUE)</f>
        <v>Bajo</v>
      </c>
      <c r="H64" s="50" t="s">
        <v>406</v>
      </c>
      <c r="I64" s="9" t="s">
        <v>389</v>
      </c>
      <c r="J64" s="9" t="s">
        <v>17</v>
      </c>
      <c r="K64" s="9" t="s">
        <v>15</v>
      </c>
      <c r="L64" s="9" t="s">
        <v>16</v>
      </c>
      <c r="M64" s="3">
        <v>1</v>
      </c>
      <c r="N64" s="3">
        <v>1</v>
      </c>
      <c r="O64" s="9" t="str">
        <f>VLOOKUP((E64*F64)-(M64*N64),'riesgo inherente-Anexo '!C2:D28,2,TRUE)</f>
        <v>Bajo</v>
      </c>
      <c r="P64" s="9" t="s">
        <v>62</v>
      </c>
      <c r="Q64" s="9" t="s">
        <v>230</v>
      </c>
      <c r="R64" s="9" t="s">
        <v>52</v>
      </c>
      <c r="S64" s="9" t="s">
        <v>229</v>
      </c>
      <c r="T64" s="4">
        <v>44926</v>
      </c>
      <c r="U64" s="9" t="s">
        <v>56</v>
      </c>
    </row>
    <row r="65" spans="1:21" ht="89.25" x14ac:dyDescent="0.3">
      <c r="A65" s="2" t="s">
        <v>187</v>
      </c>
      <c r="B65" s="2" t="s">
        <v>202</v>
      </c>
      <c r="C65" s="2" t="s">
        <v>204</v>
      </c>
      <c r="D65" s="2" t="s">
        <v>486</v>
      </c>
      <c r="E65" s="3">
        <v>2</v>
      </c>
      <c r="F65" s="3">
        <v>2</v>
      </c>
      <c r="G65" s="2" t="str">
        <f>VLOOKUP(E65*F65,'riesgo inherente-Anexo '!C4:D28,2,TRUE)</f>
        <v>Bajo</v>
      </c>
      <c r="H65" s="50" t="s">
        <v>407</v>
      </c>
      <c r="I65" s="9" t="s">
        <v>283</v>
      </c>
      <c r="J65" s="9" t="s">
        <v>17</v>
      </c>
      <c r="K65" s="9" t="s">
        <v>15</v>
      </c>
      <c r="L65" s="9" t="s">
        <v>16</v>
      </c>
      <c r="M65" s="3">
        <v>1</v>
      </c>
      <c r="N65" s="3">
        <v>1</v>
      </c>
      <c r="O65" s="9" t="str">
        <f>VLOOKUP((E65*F65)-(M65*N65),'riesgo inherente-Anexo '!C2:D28,2,TRUE)</f>
        <v>Bajo</v>
      </c>
      <c r="P65" s="9" t="s">
        <v>408</v>
      </c>
      <c r="Q65" s="9" t="s">
        <v>409</v>
      </c>
      <c r="R65" s="9" t="s">
        <v>16</v>
      </c>
      <c r="S65" s="9" t="s">
        <v>229</v>
      </c>
      <c r="T65" s="4">
        <v>44926</v>
      </c>
      <c r="U65" s="9" t="s">
        <v>54</v>
      </c>
    </row>
    <row r="66" spans="1:21" ht="76.5" x14ac:dyDescent="0.3">
      <c r="A66" s="2" t="s">
        <v>187</v>
      </c>
      <c r="B66" s="2" t="s">
        <v>205</v>
      </c>
      <c r="C66" s="2" t="s">
        <v>206</v>
      </c>
      <c r="D66" s="2" t="s">
        <v>487</v>
      </c>
      <c r="E66" s="3">
        <v>1</v>
      </c>
      <c r="F66" s="3">
        <v>5</v>
      </c>
      <c r="G66" s="2" t="str">
        <f>VLOOKUP(E66*F66,'riesgo inherente-Anexo '!C4:D28,2,TRUE)</f>
        <v>Bajo</v>
      </c>
      <c r="H66" s="50" t="s">
        <v>351</v>
      </c>
      <c r="I66" s="9" t="s">
        <v>282</v>
      </c>
      <c r="J66" s="9" t="s">
        <v>17</v>
      </c>
      <c r="K66" s="9" t="s">
        <v>15</v>
      </c>
      <c r="L66" s="9" t="s">
        <v>16</v>
      </c>
      <c r="M66" s="3">
        <v>1</v>
      </c>
      <c r="N66" s="3">
        <v>1</v>
      </c>
      <c r="O66" s="9" t="str">
        <f>VLOOKUP((E66*F66)-(M66*N66),'riesgo inherente-Anexo '!C2:D28,2,TRUE)</f>
        <v>Bajo</v>
      </c>
      <c r="P66" s="9" t="s">
        <v>62</v>
      </c>
      <c r="Q66" s="9" t="s">
        <v>230</v>
      </c>
      <c r="R66" s="9" t="s">
        <v>52</v>
      </c>
      <c r="S66" s="9" t="s">
        <v>229</v>
      </c>
      <c r="T66" s="4">
        <v>44926</v>
      </c>
      <c r="U66" s="9" t="s">
        <v>56</v>
      </c>
    </row>
    <row r="67" spans="1:21" ht="102" x14ac:dyDescent="0.3">
      <c r="A67" s="2" t="s">
        <v>187</v>
      </c>
      <c r="B67" s="2" t="s">
        <v>205</v>
      </c>
      <c r="C67" s="2" t="s">
        <v>207</v>
      </c>
      <c r="D67" s="2" t="s">
        <v>488</v>
      </c>
      <c r="E67" s="3">
        <v>1</v>
      </c>
      <c r="F67" s="3">
        <v>1</v>
      </c>
      <c r="G67" s="2" t="str">
        <f>VLOOKUP(E67*F67,'riesgo inherente-Anexo '!C4:D28,2,TRUE)</f>
        <v>Bajo</v>
      </c>
      <c r="H67" s="50" t="s">
        <v>390</v>
      </c>
      <c r="I67" s="9" t="s">
        <v>391</v>
      </c>
      <c r="J67" s="9" t="s">
        <v>17</v>
      </c>
      <c r="K67" s="9" t="s">
        <v>15</v>
      </c>
      <c r="L67" s="9" t="s">
        <v>16</v>
      </c>
      <c r="M67" s="3">
        <v>1</v>
      </c>
      <c r="N67" s="3">
        <v>1</v>
      </c>
      <c r="O67" s="9" t="str">
        <f>VLOOKUP((E67*F67)-(M67*N67),'riesgo inherente-Anexo '!C2:D28,2,TRUE)</f>
        <v>Bajo</v>
      </c>
      <c r="P67" s="9" t="s">
        <v>62</v>
      </c>
      <c r="Q67" s="9" t="s">
        <v>230</v>
      </c>
      <c r="R67" s="9" t="s">
        <v>52</v>
      </c>
      <c r="S67" s="9" t="s">
        <v>229</v>
      </c>
      <c r="T67" s="4">
        <v>44926</v>
      </c>
      <c r="U67" s="9" t="s">
        <v>56</v>
      </c>
    </row>
    <row r="68" spans="1:21" ht="127.5" x14ac:dyDescent="0.3">
      <c r="A68" s="2" t="s">
        <v>187</v>
      </c>
      <c r="B68" s="2" t="s">
        <v>208</v>
      </c>
      <c r="C68" s="2" t="s">
        <v>209</v>
      </c>
      <c r="D68" s="2" t="s">
        <v>489</v>
      </c>
      <c r="E68" s="3">
        <v>1</v>
      </c>
      <c r="F68" s="3">
        <v>1</v>
      </c>
      <c r="G68" s="2" t="str">
        <f>VLOOKUP(E68*F68,'riesgo inherente-Anexo '!C4:D28,2,TRUE)</f>
        <v>Bajo</v>
      </c>
      <c r="H68" s="50" t="s">
        <v>410</v>
      </c>
      <c r="I68" s="9" t="s">
        <v>392</v>
      </c>
      <c r="J68" s="9" t="s">
        <v>17</v>
      </c>
      <c r="K68" s="9" t="s">
        <v>15</v>
      </c>
      <c r="L68" s="9" t="s">
        <v>16</v>
      </c>
      <c r="M68" s="3">
        <v>1</v>
      </c>
      <c r="N68" s="3">
        <v>1</v>
      </c>
      <c r="O68" s="9" t="str">
        <f>VLOOKUP((E68*F68)-(M68*N68),'riesgo inherente-Anexo '!C2:D28,2,TRUE)</f>
        <v>Bajo</v>
      </c>
      <c r="P68" s="9" t="s">
        <v>62</v>
      </c>
      <c r="Q68" s="9" t="s">
        <v>230</v>
      </c>
      <c r="R68" s="9" t="s">
        <v>52</v>
      </c>
      <c r="S68" s="9" t="s">
        <v>229</v>
      </c>
      <c r="T68" s="4">
        <v>44926</v>
      </c>
      <c r="U68" s="9" t="s">
        <v>56</v>
      </c>
    </row>
    <row r="69" spans="1:21" ht="51" x14ac:dyDescent="0.3">
      <c r="A69" s="2" t="s">
        <v>187</v>
      </c>
      <c r="B69" s="2" t="s">
        <v>208</v>
      </c>
      <c r="C69" s="2" t="s">
        <v>210</v>
      </c>
      <c r="D69" s="2" t="s">
        <v>490</v>
      </c>
      <c r="E69" s="3">
        <v>2</v>
      </c>
      <c r="F69" s="3">
        <v>3</v>
      </c>
      <c r="G69" s="2" t="str">
        <f>VLOOKUP(E69*F69,'riesgo inherente-Anexo '!C4:D28,2,TRUE)</f>
        <v>Moderado</v>
      </c>
      <c r="H69" s="50" t="s">
        <v>411</v>
      </c>
      <c r="I69" s="9" t="s">
        <v>59</v>
      </c>
      <c r="J69" s="9" t="s">
        <v>17</v>
      </c>
      <c r="K69" s="9" t="s">
        <v>15</v>
      </c>
      <c r="L69" s="9" t="s">
        <v>16</v>
      </c>
      <c r="M69" s="3">
        <v>1</v>
      </c>
      <c r="N69" s="3">
        <v>1</v>
      </c>
      <c r="O69" s="9" t="str">
        <f>VLOOKUP((E69*F69)-(M69*N69),'riesgo inherente-Anexo '!C2:D28,2,TRUE)</f>
        <v>Bajo</v>
      </c>
      <c r="P69" s="9" t="s">
        <v>62</v>
      </c>
      <c r="Q69" s="9" t="s">
        <v>230</v>
      </c>
      <c r="R69" s="9" t="s">
        <v>52</v>
      </c>
      <c r="S69" s="9" t="s">
        <v>229</v>
      </c>
      <c r="T69" s="4">
        <v>44926</v>
      </c>
      <c r="U69" s="9" t="s">
        <v>56</v>
      </c>
    </row>
    <row r="70" spans="1:21" ht="51" x14ac:dyDescent="0.3">
      <c r="A70" s="2" t="s">
        <v>187</v>
      </c>
      <c r="B70" s="2" t="s">
        <v>211</v>
      </c>
      <c r="C70" s="2" t="s">
        <v>212</v>
      </c>
      <c r="D70" s="2" t="s">
        <v>491</v>
      </c>
      <c r="E70" s="3">
        <v>1</v>
      </c>
      <c r="F70" s="3">
        <v>1</v>
      </c>
      <c r="G70" s="2" t="str">
        <f>VLOOKUP(E70*F70,'riesgo inherente-Anexo '!C4:D28,2,TRUE)</f>
        <v>Bajo</v>
      </c>
      <c r="H70" s="50" t="s">
        <v>412</v>
      </c>
      <c r="I70" s="9" t="s">
        <v>59</v>
      </c>
      <c r="J70" s="9" t="s">
        <v>17</v>
      </c>
      <c r="K70" s="9" t="s">
        <v>15</v>
      </c>
      <c r="L70" s="9" t="s">
        <v>16</v>
      </c>
      <c r="M70" s="3">
        <v>1</v>
      </c>
      <c r="N70" s="3">
        <v>1</v>
      </c>
      <c r="O70" s="9" t="str">
        <f>VLOOKUP((E70*F70)-(M70*N70),'riesgo inherente-Anexo '!C2:D28,2,TRUE)</f>
        <v>Bajo</v>
      </c>
      <c r="P70" s="9" t="s">
        <v>62</v>
      </c>
      <c r="Q70" s="9" t="s">
        <v>230</v>
      </c>
      <c r="R70" s="9" t="s">
        <v>52</v>
      </c>
      <c r="S70" s="9" t="s">
        <v>229</v>
      </c>
      <c r="T70" s="4">
        <v>44926</v>
      </c>
      <c r="U70" s="9" t="s">
        <v>56</v>
      </c>
    </row>
    <row r="71" spans="1:21" ht="51" x14ac:dyDescent="0.3">
      <c r="A71" s="2" t="s">
        <v>187</v>
      </c>
      <c r="B71" s="2" t="s">
        <v>211</v>
      </c>
      <c r="C71" s="2" t="s">
        <v>213</v>
      </c>
      <c r="D71" s="2" t="s">
        <v>492</v>
      </c>
      <c r="E71" s="3">
        <v>1</v>
      </c>
      <c r="F71" s="3">
        <v>1</v>
      </c>
      <c r="G71" s="2" t="str">
        <f>VLOOKUP(E71*F71,'riesgo inherente-Anexo '!C4:D28,2,TRUE)</f>
        <v>Bajo</v>
      </c>
      <c r="H71" s="50" t="s">
        <v>284</v>
      </c>
      <c r="I71" s="9" t="s">
        <v>59</v>
      </c>
      <c r="J71" s="9" t="s">
        <v>17</v>
      </c>
      <c r="K71" s="9" t="s">
        <v>15</v>
      </c>
      <c r="L71" s="9" t="s">
        <v>16</v>
      </c>
      <c r="M71" s="3">
        <v>1</v>
      </c>
      <c r="N71" s="3">
        <v>1</v>
      </c>
      <c r="O71" s="9" t="str">
        <f>VLOOKUP((E71*F71)-(M71*N71),'riesgo inherente-Anexo '!C2:D28,2,TRUE)</f>
        <v>Bajo</v>
      </c>
      <c r="P71" s="9" t="s">
        <v>62</v>
      </c>
      <c r="Q71" s="9" t="s">
        <v>230</v>
      </c>
      <c r="R71" s="9" t="s">
        <v>52</v>
      </c>
      <c r="S71" s="9" t="s">
        <v>229</v>
      </c>
      <c r="T71" s="4">
        <v>44926</v>
      </c>
      <c r="U71" s="9" t="s">
        <v>56</v>
      </c>
    </row>
    <row r="72" spans="1:21" ht="114.75" x14ac:dyDescent="0.3">
      <c r="A72" s="2" t="s">
        <v>187</v>
      </c>
      <c r="B72" s="2" t="s">
        <v>211</v>
      </c>
      <c r="C72" s="2" t="s">
        <v>214</v>
      </c>
      <c r="D72" s="2" t="s">
        <v>493</v>
      </c>
      <c r="E72" s="3">
        <v>1</v>
      </c>
      <c r="F72" s="3">
        <v>1</v>
      </c>
      <c r="G72" s="2" t="str">
        <f>VLOOKUP(E72*F72,'riesgo inherente-Anexo '!C4:D28,2,TRUE)</f>
        <v>Bajo</v>
      </c>
      <c r="H72" s="50" t="s">
        <v>393</v>
      </c>
      <c r="I72" s="9" t="s">
        <v>59</v>
      </c>
      <c r="J72" s="9" t="s">
        <v>17</v>
      </c>
      <c r="K72" s="9" t="s">
        <v>15</v>
      </c>
      <c r="L72" s="9" t="s">
        <v>16</v>
      </c>
      <c r="M72" s="3">
        <v>1</v>
      </c>
      <c r="N72" s="3">
        <v>1</v>
      </c>
      <c r="O72" s="9" t="str">
        <f>VLOOKUP((E72*F72)-(M72*N72),'riesgo inherente-Anexo '!C2:D28,2,TRUE)</f>
        <v>Bajo</v>
      </c>
      <c r="P72" s="9" t="s">
        <v>62</v>
      </c>
      <c r="Q72" s="9" t="s">
        <v>230</v>
      </c>
      <c r="R72" s="9" t="s">
        <v>52</v>
      </c>
      <c r="S72" s="9" t="s">
        <v>229</v>
      </c>
      <c r="T72" s="4">
        <v>44926</v>
      </c>
      <c r="U72" s="9" t="s">
        <v>56</v>
      </c>
    </row>
    <row r="73" spans="1:21" x14ac:dyDescent="0.3">
      <c r="H73" s="51"/>
    </row>
    <row r="74" spans="1:21" x14ac:dyDescent="0.3">
      <c r="H74" s="51"/>
    </row>
    <row r="75" spans="1:21" x14ac:dyDescent="0.3">
      <c r="H75" s="51"/>
    </row>
    <row r="76" spans="1:21" x14ac:dyDescent="0.3">
      <c r="H76" s="51"/>
    </row>
    <row r="77" spans="1:21" x14ac:dyDescent="0.3">
      <c r="H77" s="51"/>
    </row>
    <row r="78" spans="1:21" x14ac:dyDescent="0.3">
      <c r="H78" s="51"/>
    </row>
    <row r="79" spans="1:21" x14ac:dyDescent="0.3">
      <c r="H79" s="51"/>
    </row>
    <row r="80" spans="1:21" x14ac:dyDescent="0.3">
      <c r="H80" s="51"/>
    </row>
    <row r="81" spans="8:8" x14ac:dyDescent="0.3">
      <c r="H81" s="51"/>
    </row>
    <row r="82" spans="8:8" x14ac:dyDescent="0.3">
      <c r="H82" s="51"/>
    </row>
    <row r="83" spans="8:8" x14ac:dyDescent="0.3">
      <c r="H83" s="51"/>
    </row>
    <row r="84" spans="8:8" x14ac:dyDescent="0.3">
      <c r="H84" s="51"/>
    </row>
  </sheetData>
  <sheetProtection selectLockedCells="1"/>
  <mergeCells count="6">
    <mergeCell ref="A1:D1"/>
    <mergeCell ref="S1:U1"/>
    <mergeCell ref="E1:G1"/>
    <mergeCell ref="H1:L1"/>
    <mergeCell ref="M1:O1"/>
    <mergeCell ref="P1:R1"/>
  </mergeCells>
  <conditionalFormatting sqref="E3:G3 O6 E3:F72 M3:N72 A7:G72">
    <cfRule type="expression" dxfId="491" priority="873">
      <formula>$G3="Crítico"</formula>
    </cfRule>
    <cfRule type="expression" dxfId="490" priority="874">
      <formula>$G3="Alto"</formula>
    </cfRule>
    <cfRule type="expression" dxfId="489" priority="875">
      <formula>$G3="Moderado"</formula>
    </cfRule>
    <cfRule type="expression" dxfId="488" priority="876">
      <formula>$G3="Bajo"</formula>
    </cfRule>
  </conditionalFormatting>
  <conditionalFormatting sqref="O12 H8 H10 H14:H15 H3:I3 H19:I21 H24:I25 I26:I27 I7:I10 O25:R27 O4:O5 O19:R20 O3:R3 O8:R8 M14:N72 O69:R72 J3:L72 O7 R7 O10:R10 O9 I12:I17 O14 R14 O15:R16 S3:U20 O17 R17 S22:U27 O21:O23 T21:U21 I21:I24 O24:P24 R24 S29:U72 T28:U28 O28 H28:I66 O29:R66 P62:Q72 H67:K72">
    <cfRule type="expression" dxfId="487" priority="865">
      <formula>$O3="Crítico"</formula>
    </cfRule>
    <cfRule type="expression" dxfId="486" priority="866">
      <formula>$O3="Alto"</formula>
    </cfRule>
    <cfRule type="expression" dxfId="485" priority="867">
      <formula>$O3="Moderado"</formula>
    </cfRule>
    <cfRule type="expression" dxfId="484" priority="868">
      <formula>$O3="Bajo"</formula>
    </cfRule>
  </conditionalFormatting>
  <conditionalFormatting sqref="H12">
    <cfRule type="expression" dxfId="483" priority="853">
      <formula>$O12="Crítico"</formula>
    </cfRule>
    <cfRule type="expression" dxfId="482" priority="854">
      <formula>$O12="Alto"</formula>
    </cfRule>
    <cfRule type="expression" dxfId="481" priority="855">
      <formula>$O12="Moderado"</formula>
    </cfRule>
    <cfRule type="expression" dxfId="480" priority="856">
      <formula>$O12="Bajo"</formula>
    </cfRule>
  </conditionalFormatting>
  <conditionalFormatting sqref="I17">
    <cfRule type="expression" dxfId="479" priority="845">
      <formula>$O17="Crítico"</formula>
    </cfRule>
    <cfRule type="expression" dxfId="478" priority="846">
      <formula>$O17="Alto"</formula>
    </cfRule>
    <cfRule type="expression" dxfId="477" priority="847">
      <formula>$O17="Moderado"</formula>
    </cfRule>
    <cfRule type="expression" dxfId="476" priority="848">
      <formula>$O17="Bajo"</formula>
    </cfRule>
  </conditionalFormatting>
  <conditionalFormatting sqref="H7">
    <cfRule type="expression" dxfId="475" priority="825">
      <formula>$O7="Crítico"</formula>
    </cfRule>
    <cfRule type="expression" dxfId="474" priority="826">
      <formula>$O7="Alto"</formula>
    </cfRule>
    <cfRule type="expression" dxfId="473" priority="827">
      <formula>$O7="Moderado"</formula>
    </cfRule>
    <cfRule type="expression" dxfId="472" priority="828">
      <formula>$O7="Bajo"</formula>
    </cfRule>
  </conditionalFormatting>
  <conditionalFormatting sqref="O11">
    <cfRule type="expression" dxfId="471" priority="833">
      <formula>$O11="Crítico"</formula>
    </cfRule>
    <cfRule type="expression" dxfId="470" priority="834">
      <formula>$O11="Alto"</formula>
    </cfRule>
    <cfRule type="expression" dxfId="469" priority="835">
      <formula>$O11="Moderado"</formula>
    </cfRule>
    <cfRule type="expression" dxfId="468" priority="836">
      <formula>$O11="Bajo"</formula>
    </cfRule>
  </conditionalFormatting>
  <conditionalFormatting sqref="E7:F7">
    <cfRule type="expression" dxfId="467" priority="829">
      <formula>$G7="Crítico"</formula>
    </cfRule>
    <cfRule type="expression" dxfId="466" priority="830">
      <formula>$G7="Alto"</formula>
    </cfRule>
    <cfRule type="expression" dxfId="465" priority="831">
      <formula>$G7="Moderado"</formula>
    </cfRule>
    <cfRule type="expression" dxfId="464" priority="832">
      <formula>$G7="Bajo"</formula>
    </cfRule>
  </conditionalFormatting>
  <conditionalFormatting sqref="O13">
    <cfRule type="expression" dxfId="463" priority="821">
      <formula>$O13="Crítico"</formula>
    </cfRule>
    <cfRule type="expression" dxfId="462" priority="822">
      <formula>$O13="Alto"</formula>
    </cfRule>
    <cfRule type="expression" dxfId="461" priority="823">
      <formula>$O13="Moderado"</formula>
    </cfRule>
    <cfRule type="expression" dxfId="460" priority="824">
      <formula>$O13="Bajo"</formula>
    </cfRule>
  </conditionalFormatting>
  <conditionalFormatting sqref="H9">
    <cfRule type="expression" dxfId="459" priority="789">
      <formula>$O9="Crítico"</formula>
    </cfRule>
    <cfRule type="expression" dxfId="458" priority="790">
      <formula>$O9="Alto"</formula>
    </cfRule>
    <cfRule type="expression" dxfId="457" priority="791">
      <formula>$O9="Moderado"</formula>
    </cfRule>
    <cfRule type="expression" dxfId="456" priority="792">
      <formula>$O9="Bajo"</formula>
    </cfRule>
  </conditionalFormatting>
  <conditionalFormatting sqref="H23:I23">
    <cfRule type="expression" dxfId="455" priority="805">
      <formula>$O23="Crítico"</formula>
    </cfRule>
    <cfRule type="expression" dxfId="454" priority="806">
      <formula>$O23="Alto"</formula>
    </cfRule>
    <cfRule type="expression" dxfId="453" priority="807">
      <formula>$O23="Moderado"</formula>
    </cfRule>
    <cfRule type="expression" dxfId="452" priority="808">
      <formula>$O23="Bajo"</formula>
    </cfRule>
  </conditionalFormatting>
  <conditionalFormatting sqref="H16">
    <cfRule type="expression" dxfId="451" priority="785">
      <formula>$O16="Crítico"</formula>
    </cfRule>
    <cfRule type="expression" dxfId="450" priority="786">
      <formula>$O16="Alto"</formula>
    </cfRule>
    <cfRule type="expression" dxfId="449" priority="787">
      <formula>$O16="Moderado"</formula>
    </cfRule>
    <cfRule type="expression" dxfId="448" priority="788">
      <formula>$O16="Bajo"</formula>
    </cfRule>
  </conditionalFormatting>
  <conditionalFormatting sqref="O18">
    <cfRule type="expression" dxfId="447" priority="781">
      <formula>$O18="Crítico"</formula>
    </cfRule>
    <cfRule type="expression" dxfId="446" priority="782">
      <formula>$O18="Alto"</formula>
    </cfRule>
    <cfRule type="expression" dxfId="445" priority="783">
      <formula>$O18="Moderado"</formula>
    </cfRule>
    <cfRule type="expression" dxfId="444" priority="784">
      <formula>$O18="Bajo"</formula>
    </cfRule>
  </conditionalFormatting>
  <conditionalFormatting sqref="M7:N7">
    <cfRule type="expression" dxfId="443" priority="633">
      <formula>$G7="Crítico"</formula>
    </cfRule>
    <cfRule type="expression" dxfId="442" priority="634">
      <formula>$G7="Alto"</formula>
    </cfRule>
    <cfRule type="expression" dxfId="441" priority="635">
      <formula>$G7="Moderado"</formula>
    </cfRule>
    <cfRule type="expression" dxfId="440" priority="636">
      <formula>$G7="Bajo"</formula>
    </cfRule>
  </conditionalFormatting>
  <conditionalFormatting sqref="E4:F4">
    <cfRule type="expression" dxfId="439" priority="609">
      <formula>$G4="Crítico"</formula>
    </cfRule>
    <cfRule type="expression" dxfId="438" priority="610">
      <formula>$G4="Alto"</formula>
    </cfRule>
    <cfRule type="expression" dxfId="437" priority="611">
      <formula>$G4="Moderado"</formula>
    </cfRule>
    <cfRule type="expression" dxfId="436" priority="612">
      <formula>$G4="Bajo"</formula>
    </cfRule>
  </conditionalFormatting>
  <conditionalFormatting sqref="E4:F4">
    <cfRule type="expression" dxfId="435" priority="613">
      <formula>$G4="Crítico"</formula>
    </cfRule>
    <cfRule type="expression" dxfId="434" priority="614">
      <formula>$G4="Alto"</formula>
    </cfRule>
    <cfRule type="expression" dxfId="433" priority="615">
      <formula>$G4="Moderado"</formula>
    </cfRule>
    <cfRule type="expression" dxfId="432" priority="616">
      <formula>$G4="Bajo"</formula>
    </cfRule>
  </conditionalFormatting>
  <conditionalFormatting sqref="H4">
    <cfRule type="expression" dxfId="431" priority="605">
      <formula>$O4="Crítico"</formula>
    </cfRule>
    <cfRule type="expression" dxfId="430" priority="606">
      <formula>$O4="Alto"</formula>
    </cfRule>
    <cfRule type="expression" dxfId="429" priority="607">
      <formula>$O4="Moderado"</formula>
    </cfRule>
    <cfRule type="expression" dxfId="428" priority="608">
      <formula>$O4="Bajo"</formula>
    </cfRule>
  </conditionalFormatting>
  <conditionalFormatting sqref="M4:N4">
    <cfRule type="expression" dxfId="427" priority="593">
      <formula>$G4="Crítico"</formula>
    </cfRule>
    <cfRule type="expression" dxfId="426" priority="594">
      <formula>$G4="Alto"</formula>
    </cfRule>
    <cfRule type="expression" dxfId="425" priority="595">
      <formula>$G4="Moderado"</formula>
    </cfRule>
    <cfRule type="expression" dxfId="424" priority="596">
      <formula>$G4="Bajo"</formula>
    </cfRule>
  </conditionalFormatting>
  <conditionalFormatting sqref="M4:N4">
    <cfRule type="expression" dxfId="423" priority="589">
      <formula>$G4="Crítico"</formula>
    </cfRule>
    <cfRule type="expression" dxfId="422" priority="590">
      <formula>$G4="Alto"</formula>
    </cfRule>
    <cfRule type="expression" dxfId="421" priority="591">
      <formula>$G4="Moderado"</formula>
    </cfRule>
    <cfRule type="expression" dxfId="420" priority="592">
      <formula>$G4="Bajo"</formula>
    </cfRule>
  </conditionalFormatting>
  <conditionalFormatting sqref="G4">
    <cfRule type="expression" dxfId="419" priority="585">
      <formula>$G4="Crítico"</formula>
    </cfRule>
    <cfRule type="expression" dxfId="418" priority="586">
      <formula>$G4="Alto"</formula>
    </cfRule>
    <cfRule type="expression" dxfId="417" priority="587">
      <formula>$G4="Moderado"</formula>
    </cfRule>
    <cfRule type="expression" dxfId="416" priority="588">
      <formula>$G4="Bajo"</formula>
    </cfRule>
  </conditionalFormatting>
  <conditionalFormatting sqref="J4">
    <cfRule type="expression" dxfId="415" priority="577">
      <formula>$O4="Crítico"</formula>
    </cfRule>
    <cfRule type="expression" dxfId="414" priority="578">
      <formula>$O4="Alto"</formula>
    </cfRule>
    <cfRule type="expression" dxfId="413" priority="579">
      <formula>$O4="Moderado"</formula>
    </cfRule>
    <cfRule type="expression" dxfId="412" priority="580">
      <formula>$O4="Bajo"</formula>
    </cfRule>
  </conditionalFormatting>
  <conditionalFormatting sqref="K4">
    <cfRule type="expression" dxfId="411" priority="581">
      <formula>$O4="Crítico"</formula>
    </cfRule>
    <cfRule type="expression" dxfId="410" priority="582">
      <formula>$O4="Alto"</formula>
    </cfRule>
    <cfRule type="expression" dxfId="409" priority="583">
      <formula>$O4="Moderado"</formula>
    </cfRule>
    <cfRule type="expression" dxfId="408" priority="584">
      <formula>$O4="Bajo"</formula>
    </cfRule>
  </conditionalFormatting>
  <conditionalFormatting sqref="H6:I6">
    <cfRule type="expression" dxfId="407" priority="433">
      <formula>$G6="Crítico"</formula>
    </cfRule>
    <cfRule type="expression" dxfId="406" priority="434">
      <formula>$G6="Alto"</formula>
    </cfRule>
    <cfRule type="expression" dxfId="405" priority="435">
      <formula>$G6="Moderado"</formula>
    </cfRule>
    <cfRule type="expression" dxfId="404" priority="436">
      <formula>$G6="Bajo"</formula>
    </cfRule>
  </conditionalFormatting>
  <conditionalFormatting sqref="L4:L5">
    <cfRule type="expression" dxfId="403" priority="517">
      <formula>$O4="Crítico"</formula>
    </cfRule>
    <cfRule type="expression" dxfId="402" priority="518">
      <formula>$O4="Alto"</formula>
    </cfRule>
    <cfRule type="expression" dxfId="401" priority="519">
      <formula>$O4="Moderado"</formula>
    </cfRule>
    <cfRule type="expression" dxfId="400" priority="520">
      <formula>$O4="Bajo"</formula>
    </cfRule>
  </conditionalFormatting>
  <conditionalFormatting sqref="L67">
    <cfRule type="expression" dxfId="399" priority="505">
      <formula>$O67="Crítico"</formula>
    </cfRule>
    <cfRule type="expression" dxfId="398" priority="506">
      <formula>$O67="Alto"</formula>
    </cfRule>
    <cfRule type="expression" dxfId="397" priority="507">
      <formula>$O67="Moderado"</formula>
    </cfRule>
    <cfRule type="expression" dxfId="396" priority="508">
      <formula>$O67="Bajo"</formula>
    </cfRule>
  </conditionalFormatting>
  <conditionalFormatting sqref="L68">
    <cfRule type="expression" dxfId="395" priority="493">
      <formula>$O68="Crítico"</formula>
    </cfRule>
    <cfRule type="expression" dxfId="394" priority="494">
      <formula>$O68="Alto"</formula>
    </cfRule>
    <cfRule type="expression" dxfId="393" priority="495">
      <formula>$O68="Moderado"</formula>
    </cfRule>
    <cfRule type="expression" dxfId="392" priority="496">
      <formula>$O68="Bajo"</formula>
    </cfRule>
  </conditionalFormatting>
  <conditionalFormatting sqref="E5:F5">
    <cfRule type="expression" dxfId="391" priority="561">
      <formula>$G5="Crítico"</formula>
    </cfRule>
    <cfRule type="expression" dxfId="390" priority="562">
      <formula>$G5="Alto"</formula>
    </cfRule>
    <cfRule type="expression" dxfId="389" priority="563">
      <formula>$G5="Moderado"</formula>
    </cfRule>
    <cfRule type="expression" dxfId="388" priority="564">
      <formula>$G5="Bajo"</formula>
    </cfRule>
  </conditionalFormatting>
  <conditionalFormatting sqref="E5:F5">
    <cfRule type="expression" dxfId="387" priority="565">
      <formula>$G5="Crítico"</formula>
    </cfRule>
    <cfRule type="expression" dxfId="386" priority="566">
      <formula>$G5="Alto"</formula>
    </cfRule>
    <cfRule type="expression" dxfId="385" priority="567">
      <formula>$G5="Moderado"</formula>
    </cfRule>
    <cfRule type="expression" dxfId="384" priority="568">
      <formula>$G5="Bajo"</formula>
    </cfRule>
  </conditionalFormatting>
  <conditionalFormatting sqref="H5">
    <cfRule type="expression" dxfId="383" priority="557">
      <formula>$O5="Crítico"</formula>
    </cfRule>
    <cfRule type="expression" dxfId="382" priority="558">
      <formula>$O5="Alto"</formula>
    </cfRule>
    <cfRule type="expression" dxfId="381" priority="559">
      <formula>$O5="Moderado"</formula>
    </cfRule>
    <cfRule type="expression" dxfId="380" priority="560">
      <formula>$O5="Bajo"</formula>
    </cfRule>
  </conditionalFormatting>
  <conditionalFormatting sqref="M5:N5">
    <cfRule type="expression" dxfId="379" priority="545">
      <formula>$G5="Crítico"</formula>
    </cfRule>
    <cfRule type="expression" dxfId="378" priority="546">
      <formula>$G5="Alto"</formula>
    </cfRule>
    <cfRule type="expression" dxfId="377" priority="547">
      <formula>$G5="Moderado"</formula>
    </cfRule>
    <cfRule type="expression" dxfId="376" priority="548">
      <formula>$G5="Bajo"</formula>
    </cfRule>
  </conditionalFormatting>
  <conditionalFormatting sqref="M5:N5">
    <cfRule type="expression" dxfId="375" priority="541">
      <formula>$G5="Crítico"</formula>
    </cfRule>
    <cfRule type="expression" dxfId="374" priority="542">
      <formula>$G5="Alto"</formula>
    </cfRule>
    <cfRule type="expression" dxfId="373" priority="543">
      <formula>$G5="Moderado"</formula>
    </cfRule>
    <cfRule type="expression" dxfId="372" priority="544">
      <formula>$G5="Bajo"</formula>
    </cfRule>
  </conditionalFormatting>
  <conditionalFormatting sqref="F6">
    <cfRule type="expression" dxfId="371" priority="461">
      <formula>$G6="Crítico"</formula>
    </cfRule>
    <cfRule type="expression" dxfId="370" priority="462">
      <formula>$G6="Alto"</formula>
    </cfRule>
    <cfRule type="expression" dxfId="369" priority="463">
      <formula>$G6="Moderado"</formula>
    </cfRule>
    <cfRule type="expression" dxfId="368" priority="464">
      <formula>$G6="Bajo"</formula>
    </cfRule>
  </conditionalFormatting>
  <conditionalFormatting sqref="G5">
    <cfRule type="expression" dxfId="367" priority="537">
      <formula>$G5="Crítico"</formula>
    </cfRule>
    <cfRule type="expression" dxfId="366" priority="538">
      <formula>$G5="Alto"</formula>
    </cfRule>
    <cfRule type="expression" dxfId="365" priority="539">
      <formula>$G5="Moderado"</formula>
    </cfRule>
    <cfRule type="expression" dxfId="364" priority="540">
      <formula>$G5="Bajo"</formula>
    </cfRule>
  </conditionalFormatting>
  <conditionalFormatting sqref="J5">
    <cfRule type="expression" dxfId="363" priority="529">
      <formula>$O5="Crítico"</formula>
    </cfRule>
    <cfRule type="expression" dxfId="362" priority="530">
      <formula>$O5="Alto"</formula>
    </cfRule>
    <cfRule type="expression" dxfId="361" priority="531">
      <formula>$O5="Moderado"</formula>
    </cfRule>
    <cfRule type="expression" dxfId="360" priority="532">
      <formula>$O5="Bajo"</formula>
    </cfRule>
  </conditionalFormatting>
  <conditionalFormatting sqref="K5">
    <cfRule type="expression" dxfId="359" priority="533">
      <formula>$O5="Crítico"</formula>
    </cfRule>
    <cfRule type="expression" dxfId="358" priority="534">
      <formula>$O5="Alto"</formula>
    </cfRule>
    <cfRule type="expression" dxfId="357" priority="535">
      <formula>$O5="Moderado"</formula>
    </cfRule>
    <cfRule type="expression" dxfId="356" priority="536">
      <formula>$O5="Bajo"</formula>
    </cfRule>
  </conditionalFormatting>
  <conditionalFormatting sqref="I4:I5">
    <cfRule type="expression" dxfId="355" priority="521">
      <formula>$O4="Crítico"</formula>
    </cfRule>
    <cfRule type="expression" dxfId="354" priority="522">
      <formula>$O4="Alto"</formula>
    </cfRule>
    <cfRule type="expression" dxfId="353" priority="523">
      <formula>$O4="Moderado"</formula>
    </cfRule>
    <cfRule type="expression" dxfId="352" priority="524">
      <formula>$O4="Bajo"</formula>
    </cfRule>
  </conditionalFormatting>
  <conditionalFormatting sqref="O67">
    <cfRule type="expression" dxfId="351" priority="509">
      <formula>$O67="Crítico"</formula>
    </cfRule>
    <cfRule type="expression" dxfId="350" priority="510">
      <formula>$O67="Alto"</formula>
    </cfRule>
    <cfRule type="expression" dxfId="349" priority="511">
      <formula>$O67="Moderado"</formula>
    </cfRule>
    <cfRule type="expression" dxfId="348" priority="512">
      <formula>$O67="Bajo"</formula>
    </cfRule>
  </conditionalFormatting>
  <conditionalFormatting sqref="O68">
    <cfRule type="expression" dxfId="347" priority="497">
      <formula>$O68="Crítico"</formula>
    </cfRule>
    <cfRule type="expression" dxfId="346" priority="498">
      <formula>$O68="Alto"</formula>
    </cfRule>
    <cfRule type="expression" dxfId="345" priority="499">
      <formula>$O68="Moderado"</formula>
    </cfRule>
    <cfRule type="expression" dxfId="344" priority="500">
      <formula>$O68="Bajo"</formula>
    </cfRule>
  </conditionalFormatting>
  <conditionalFormatting sqref="N6">
    <cfRule type="expression" dxfId="343" priority="481">
      <formula>$G6="Crítico"</formula>
    </cfRule>
    <cfRule type="expression" dxfId="342" priority="482">
      <formula>$G6="Alto"</formula>
    </cfRule>
    <cfRule type="expression" dxfId="341" priority="483">
      <formula>$G6="Moderado"</formula>
    </cfRule>
    <cfRule type="expression" dxfId="340" priority="484">
      <formula>$G6="Bajo"</formula>
    </cfRule>
  </conditionalFormatting>
  <conditionalFormatting sqref="K6:L6">
    <cfRule type="expression" dxfId="339" priority="477">
      <formula>$G6="Crítico"</formula>
    </cfRule>
    <cfRule type="expression" dxfId="338" priority="478">
      <formula>$G6="Alto"</formula>
    </cfRule>
    <cfRule type="expression" dxfId="337" priority="479">
      <formula>$G6="Moderado"</formula>
    </cfRule>
    <cfRule type="expression" dxfId="336" priority="480">
      <formula>$G6="Bajo"</formula>
    </cfRule>
  </conditionalFormatting>
  <conditionalFormatting sqref="M6">
    <cfRule type="expression" dxfId="335" priority="469">
      <formula>$G6="Crítico"</formula>
    </cfRule>
    <cfRule type="expression" dxfId="334" priority="470">
      <formula>$G6="Alto"</formula>
    </cfRule>
    <cfRule type="expression" dxfId="333" priority="471">
      <formula>$G6="Moderado"</formula>
    </cfRule>
    <cfRule type="expression" dxfId="332" priority="472">
      <formula>$G6="Bajo"</formula>
    </cfRule>
  </conditionalFormatting>
  <conditionalFormatting sqref="F6">
    <cfRule type="expression" dxfId="331" priority="465">
      <formula>$G6="Crítico"</formula>
    </cfRule>
    <cfRule type="expression" dxfId="330" priority="466">
      <formula>$G6="Alto"</formula>
    </cfRule>
    <cfRule type="expression" dxfId="329" priority="467">
      <formula>$G6="Moderado"</formula>
    </cfRule>
    <cfRule type="expression" dxfId="328" priority="468">
      <formula>$G6="Bajo"</formula>
    </cfRule>
  </conditionalFormatting>
  <conditionalFormatting sqref="G6">
    <cfRule type="expression" dxfId="327" priority="457">
      <formula>$G6="Crítico"</formula>
    </cfRule>
    <cfRule type="expression" dxfId="326" priority="458">
      <formula>$G6="Alto"</formula>
    </cfRule>
    <cfRule type="expression" dxfId="325" priority="459">
      <formula>$G6="Moderado"</formula>
    </cfRule>
    <cfRule type="expression" dxfId="324" priority="460">
      <formula>$G6="Bajo"</formula>
    </cfRule>
  </conditionalFormatting>
  <conditionalFormatting sqref="J6">
    <cfRule type="expression" dxfId="323" priority="437">
      <formula>$G6="Crítico"</formula>
    </cfRule>
    <cfRule type="expression" dxfId="322" priority="438">
      <formula>$G6="Alto"</formula>
    </cfRule>
    <cfRule type="expression" dxfId="321" priority="439">
      <formula>$G6="Moderado"</formula>
    </cfRule>
    <cfRule type="expression" dxfId="320" priority="440">
      <formula>$G6="Bajo"</formula>
    </cfRule>
  </conditionalFormatting>
  <conditionalFormatting sqref="M12:N12">
    <cfRule type="expression" dxfId="319" priority="417">
      <formula>$O12="Crítico"</formula>
    </cfRule>
    <cfRule type="expression" dxfId="318" priority="418">
      <formula>$O12="Alto"</formula>
    </cfRule>
    <cfRule type="expression" dxfId="317" priority="419">
      <formula>$O12="Moderado"</formula>
    </cfRule>
    <cfRule type="expression" dxfId="316" priority="420">
      <formula>$O12="Bajo"</formula>
    </cfRule>
  </conditionalFormatting>
  <conditionalFormatting sqref="H13">
    <cfRule type="expression" dxfId="315" priority="413">
      <formula>$O13="Crítico"</formula>
    </cfRule>
    <cfRule type="expression" dxfId="314" priority="414">
      <formula>$O13="Alto"</formula>
    </cfRule>
    <cfRule type="expression" dxfId="313" priority="415">
      <formula>$O13="Moderado"</formula>
    </cfRule>
    <cfRule type="expression" dxfId="312" priority="416">
      <formula>$O13="Bajo"</formula>
    </cfRule>
  </conditionalFormatting>
  <conditionalFormatting sqref="M13:N13">
    <cfRule type="expression" dxfId="311" priority="409">
      <formula>$O13="Crítico"</formula>
    </cfRule>
    <cfRule type="expression" dxfId="310" priority="410">
      <formula>$O13="Alto"</formula>
    </cfRule>
    <cfRule type="expression" dxfId="309" priority="411">
      <formula>$O13="Moderado"</formula>
    </cfRule>
    <cfRule type="expression" dxfId="308" priority="412">
      <formula>$O13="Bajo"</formula>
    </cfRule>
  </conditionalFormatting>
  <conditionalFormatting sqref="H22">
    <cfRule type="expression" dxfId="307" priority="397">
      <formula>$O22="Crítico"</formula>
    </cfRule>
    <cfRule type="expression" dxfId="306" priority="398">
      <formula>$O22="Alto"</formula>
    </cfRule>
    <cfRule type="expression" dxfId="305" priority="399">
      <formula>$O22="Moderado"</formula>
    </cfRule>
    <cfRule type="expression" dxfId="304" priority="400">
      <formula>$O22="Bajo"</formula>
    </cfRule>
  </conditionalFormatting>
  <conditionalFormatting sqref="U4">
    <cfRule type="expression" dxfId="303" priority="153">
      <formula>$O4="Crítico"</formula>
    </cfRule>
    <cfRule type="expression" dxfId="302" priority="154">
      <formula>$O4="Alto"</formula>
    </cfRule>
    <cfRule type="expression" dxfId="301" priority="155">
      <formula>$O4="Moderado"</formula>
    </cfRule>
    <cfRule type="expression" dxfId="300" priority="156">
      <formula>$O4="Bajo"</formula>
    </cfRule>
  </conditionalFormatting>
  <conditionalFormatting sqref="U5">
    <cfRule type="expression" dxfId="299" priority="149">
      <formula>$O5="Crítico"</formula>
    </cfRule>
    <cfRule type="expression" dxfId="298" priority="150">
      <formula>$O5="Alto"</formula>
    </cfRule>
    <cfRule type="expression" dxfId="297" priority="151">
      <formula>$O5="Moderado"</formula>
    </cfRule>
    <cfRule type="expression" dxfId="296" priority="152">
      <formula>$O5="Bajo"</formula>
    </cfRule>
  </conditionalFormatting>
  <conditionalFormatting sqref="P67">
    <cfRule type="expression" dxfId="295" priority="345">
      <formula>$O67="Crítico"</formula>
    </cfRule>
    <cfRule type="expression" dxfId="294" priority="346">
      <formula>$O67="Alto"</formula>
    </cfRule>
    <cfRule type="expression" dxfId="293" priority="347">
      <formula>$O67="Moderado"</formula>
    </cfRule>
    <cfRule type="expression" dxfId="292" priority="348">
      <formula>$O67="Bajo"</formula>
    </cfRule>
  </conditionalFormatting>
  <conditionalFormatting sqref="U6">
    <cfRule type="expression" dxfId="291" priority="137">
      <formula>$G6="Crítico"</formula>
    </cfRule>
    <cfRule type="expression" dxfId="290" priority="138">
      <formula>$G6="Alto"</formula>
    </cfRule>
    <cfRule type="expression" dxfId="289" priority="139">
      <formula>$G6="Moderado"</formula>
    </cfRule>
    <cfRule type="expression" dxfId="288" priority="140">
      <formula>$G6="Bajo"</formula>
    </cfRule>
  </conditionalFormatting>
  <conditionalFormatting sqref="P13">
    <cfRule type="expression" dxfId="287" priority="365">
      <formula>$O13="Crítico"</formula>
    </cfRule>
    <cfRule type="expression" dxfId="286" priority="366">
      <formula>$O13="Alto"</formula>
    </cfRule>
    <cfRule type="expression" dxfId="285" priority="367">
      <formula>$O13="Moderado"</formula>
    </cfRule>
    <cfRule type="expression" dxfId="284" priority="368">
      <formula>$O13="Bajo"</formula>
    </cfRule>
  </conditionalFormatting>
  <conditionalFormatting sqref="P22:P23">
    <cfRule type="expression" dxfId="283" priority="361">
      <formula>$O22="Crítico"</formula>
    </cfRule>
    <cfRule type="expression" dxfId="282" priority="362">
      <formula>$O22="Alto"</formula>
    </cfRule>
    <cfRule type="expression" dxfId="281" priority="363">
      <formula>$O22="Moderado"</formula>
    </cfRule>
    <cfRule type="expression" dxfId="280" priority="364">
      <formula>$O22="Bajo"</formula>
    </cfRule>
  </conditionalFormatting>
  <conditionalFormatting sqref="P4">
    <cfRule type="expression" dxfId="279" priority="353">
      <formula>$O4="Crítico"</formula>
    </cfRule>
    <cfRule type="expression" dxfId="278" priority="354">
      <formula>$O4="Alto"</formula>
    </cfRule>
    <cfRule type="expression" dxfId="277" priority="355">
      <formula>$O4="Moderado"</formula>
    </cfRule>
    <cfRule type="expression" dxfId="276" priority="356">
      <formula>$O4="Bajo"</formula>
    </cfRule>
  </conditionalFormatting>
  <conditionalFormatting sqref="P68">
    <cfRule type="expression" dxfId="275" priority="341">
      <formula>$O68="Crítico"</formula>
    </cfRule>
    <cfRule type="expression" dxfId="274" priority="342">
      <formula>$O68="Alto"</formula>
    </cfRule>
    <cfRule type="expression" dxfId="273" priority="343">
      <formula>$O68="Moderado"</formula>
    </cfRule>
    <cfRule type="expression" dxfId="272" priority="344">
      <formula>$O68="Bajo"</formula>
    </cfRule>
  </conditionalFormatting>
  <conditionalFormatting sqref="Q13">
    <cfRule type="expression" dxfId="271" priority="325">
      <formula>$O13="Crítico"</formula>
    </cfRule>
    <cfRule type="expression" dxfId="270" priority="326">
      <formula>$O13="Alto"</formula>
    </cfRule>
    <cfRule type="expression" dxfId="269" priority="327">
      <formula>$O13="Moderado"</formula>
    </cfRule>
    <cfRule type="expression" dxfId="268" priority="328">
      <formula>$O13="Bajo"</formula>
    </cfRule>
  </conditionalFormatting>
  <conditionalFormatting sqref="Q22:Q23">
    <cfRule type="expression" dxfId="267" priority="321">
      <formula>$O22="Crítico"</formula>
    </cfRule>
    <cfRule type="expression" dxfId="266" priority="322">
      <formula>$O22="Alto"</formula>
    </cfRule>
    <cfRule type="expression" dxfId="265" priority="323">
      <formula>$O22="Moderado"</formula>
    </cfRule>
    <cfRule type="expression" dxfId="264" priority="324">
      <formula>$O22="Bajo"</formula>
    </cfRule>
  </conditionalFormatting>
  <conditionalFormatting sqref="Q4">
    <cfRule type="expression" dxfId="263" priority="313">
      <formula>$O4="Crítico"</formula>
    </cfRule>
    <cfRule type="expression" dxfId="262" priority="314">
      <formula>$O4="Alto"</formula>
    </cfRule>
    <cfRule type="expression" dxfId="261" priority="315">
      <formula>$O4="Moderado"</formula>
    </cfRule>
    <cfRule type="expression" dxfId="260" priority="316">
      <formula>$O4="Bajo"</formula>
    </cfRule>
  </conditionalFormatting>
  <conditionalFormatting sqref="Q67">
    <cfRule type="expression" dxfId="259" priority="305">
      <formula>$O67="Crítico"</formula>
    </cfRule>
    <cfRule type="expression" dxfId="258" priority="306">
      <formula>$O67="Alto"</formula>
    </cfRule>
    <cfRule type="expression" dxfId="257" priority="307">
      <formula>$O67="Moderado"</formula>
    </cfRule>
    <cfRule type="expression" dxfId="256" priority="308">
      <formula>$O67="Bajo"</formula>
    </cfRule>
  </conditionalFormatting>
  <conditionalFormatting sqref="Q68">
    <cfRule type="expression" dxfId="255" priority="301">
      <formula>$O68="Crítico"</formula>
    </cfRule>
    <cfRule type="expression" dxfId="254" priority="302">
      <formula>$O68="Alto"</formula>
    </cfRule>
    <cfRule type="expression" dxfId="253" priority="303">
      <formula>$O68="Moderado"</formula>
    </cfRule>
    <cfRule type="expression" dxfId="252" priority="304">
      <formula>$O68="Bajo"</formula>
    </cfRule>
  </conditionalFormatting>
  <conditionalFormatting sqref="R12">
    <cfRule type="expression" dxfId="251" priority="293">
      <formula>$O12="Crítico"</formula>
    </cfRule>
    <cfRule type="expression" dxfId="250" priority="294">
      <formula>$O12="Alto"</formula>
    </cfRule>
    <cfRule type="expression" dxfId="249" priority="295">
      <formula>$O12="Moderado"</formula>
    </cfRule>
    <cfRule type="expression" dxfId="248" priority="296">
      <formula>$O12="Bajo"</formula>
    </cfRule>
  </conditionalFormatting>
  <conditionalFormatting sqref="R11">
    <cfRule type="expression" dxfId="247" priority="289">
      <formula>$O11="Crítico"</formula>
    </cfRule>
    <cfRule type="expression" dxfId="246" priority="290">
      <formula>$O11="Alto"</formula>
    </cfRule>
    <cfRule type="expression" dxfId="245" priority="291">
      <formula>$O11="Moderado"</formula>
    </cfRule>
    <cfRule type="expression" dxfId="244" priority="292">
      <formula>$O11="Bajo"</formula>
    </cfRule>
  </conditionalFormatting>
  <conditionalFormatting sqref="R13">
    <cfRule type="expression" dxfId="243" priority="285">
      <formula>$O13="Crítico"</formula>
    </cfRule>
    <cfRule type="expression" dxfId="242" priority="286">
      <formula>$O13="Alto"</formula>
    </cfRule>
    <cfRule type="expression" dxfId="241" priority="287">
      <formula>$O13="Moderado"</formula>
    </cfRule>
    <cfRule type="expression" dxfId="240" priority="288">
      <formula>$O13="Bajo"</formula>
    </cfRule>
  </conditionalFormatting>
  <conditionalFormatting sqref="R22:R23">
    <cfRule type="expression" dxfId="239" priority="281">
      <formula>$O22="Crítico"</formula>
    </cfRule>
    <cfRule type="expression" dxfId="238" priority="282">
      <formula>$O22="Alto"</formula>
    </cfRule>
    <cfRule type="expression" dxfId="237" priority="283">
      <formula>$O22="Moderado"</formula>
    </cfRule>
    <cfRule type="expression" dxfId="236" priority="284">
      <formula>$O22="Bajo"</formula>
    </cfRule>
  </conditionalFormatting>
  <conditionalFormatting sqref="R4">
    <cfRule type="expression" dxfId="235" priority="273">
      <formula>$O4="Crítico"</formula>
    </cfRule>
    <cfRule type="expression" dxfId="234" priority="274">
      <formula>$O4="Alto"</formula>
    </cfRule>
    <cfRule type="expression" dxfId="233" priority="275">
      <formula>$O4="Moderado"</formula>
    </cfRule>
    <cfRule type="expression" dxfId="232" priority="276">
      <formula>$O4="Bajo"</formula>
    </cfRule>
  </conditionalFormatting>
  <conditionalFormatting sqref="R5">
    <cfRule type="expression" dxfId="231" priority="269">
      <formula>$O5="Crítico"</formula>
    </cfRule>
    <cfRule type="expression" dxfId="230" priority="270">
      <formula>$O5="Alto"</formula>
    </cfRule>
    <cfRule type="expression" dxfId="229" priority="271">
      <formula>$O5="Moderado"</formula>
    </cfRule>
    <cfRule type="expression" dxfId="228" priority="272">
      <formula>$O5="Bajo"</formula>
    </cfRule>
  </conditionalFormatting>
  <conditionalFormatting sqref="R67">
    <cfRule type="expression" dxfId="227" priority="265">
      <formula>$O67="Crítico"</formula>
    </cfRule>
    <cfRule type="expression" dxfId="226" priority="266">
      <formula>$O67="Alto"</formula>
    </cfRule>
    <cfRule type="expression" dxfId="225" priority="267">
      <formula>$O67="Moderado"</formula>
    </cfRule>
    <cfRule type="expression" dxfId="224" priority="268">
      <formula>$O67="Bajo"</formula>
    </cfRule>
  </conditionalFormatting>
  <conditionalFormatting sqref="R68">
    <cfRule type="expression" dxfId="223" priority="261">
      <formula>$O68="Crítico"</formula>
    </cfRule>
    <cfRule type="expression" dxfId="222" priority="262">
      <formula>$O68="Alto"</formula>
    </cfRule>
    <cfRule type="expression" dxfId="221" priority="263">
      <formula>$O68="Moderado"</formula>
    </cfRule>
    <cfRule type="expression" dxfId="220" priority="264">
      <formula>$O68="Bajo"</formula>
    </cfRule>
  </conditionalFormatting>
  <conditionalFormatting sqref="R6">
    <cfRule type="expression" dxfId="219" priority="257">
      <formula>$G6="Crítico"</formula>
    </cfRule>
    <cfRule type="expression" dxfId="218" priority="258">
      <formula>$G6="Alto"</formula>
    </cfRule>
    <cfRule type="expression" dxfId="217" priority="259">
      <formula>$G6="Moderado"</formula>
    </cfRule>
    <cfRule type="expression" dxfId="216" priority="260">
      <formula>$G6="Bajo"</formula>
    </cfRule>
  </conditionalFormatting>
  <conditionalFormatting sqref="S11">
    <cfRule type="expression" dxfId="215" priority="249">
      <formula>$O11="Crítico"</formula>
    </cfRule>
    <cfRule type="expression" dxfId="214" priority="250">
      <formula>$O11="Alto"</formula>
    </cfRule>
    <cfRule type="expression" dxfId="213" priority="251">
      <formula>$O11="Moderado"</formula>
    </cfRule>
    <cfRule type="expression" dxfId="212" priority="252">
      <formula>$O11="Bajo"</formula>
    </cfRule>
  </conditionalFormatting>
  <conditionalFormatting sqref="S13">
    <cfRule type="expression" dxfId="211" priority="245">
      <formula>$O13="Crítico"</formula>
    </cfRule>
    <cfRule type="expression" dxfId="210" priority="246">
      <formula>$O13="Alto"</formula>
    </cfRule>
    <cfRule type="expression" dxfId="209" priority="247">
      <formula>$O13="Moderado"</formula>
    </cfRule>
    <cfRule type="expression" dxfId="208" priority="248">
      <formula>$O13="Bajo"</formula>
    </cfRule>
  </conditionalFormatting>
  <conditionalFormatting sqref="S22:S23">
    <cfRule type="expression" dxfId="207" priority="241">
      <formula>$O22="Crítico"</formula>
    </cfRule>
    <cfRule type="expression" dxfId="206" priority="242">
      <formula>$O22="Alto"</formula>
    </cfRule>
    <cfRule type="expression" dxfId="205" priority="243">
      <formula>$O22="Moderado"</formula>
    </cfRule>
    <cfRule type="expression" dxfId="204" priority="244">
      <formula>$O22="Bajo"</formula>
    </cfRule>
  </conditionalFormatting>
  <conditionalFormatting sqref="S18">
    <cfRule type="expression" dxfId="203" priority="237">
      <formula>$O18="Crítico"</formula>
    </cfRule>
    <cfRule type="expression" dxfId="202" priority="238">
      <formula>$O18="Alto"</formula>
    </cfRule>
    <cfRule type="expression" dxfId="201" priority="239">
      <formula>$O18="Moderado"</formula>
    </cfRule>
    <cfRule type="expression" dxfId="200" priority="240">
      <formula>$O18="Bajo"</formula>
    </cfRule>
  </conditionalFormatting>
  <conditionalFormatting sqref="S4">
    <cfRule type="expression" dxfId="199" priority="233">
      <formula>$O4="Crítico"</formula>
    </cfRule>
    <cfRule type="expression" dxfId="198" priority="234">
      <formula>$O4="Alto"</formula>
    </cfRule>
    <cfRule type="expression" dxfId="197" priority="235">
      <formula>$O4="Moderado"</formula>
    </cfRule>
    <cfRule type="expression" dxfId="196" priority="236">
      <formula>$O4="Bajo"</formula>
    </cfRule>
  </conditionalFormatting>
  <conditionalFormatting sqref="S5">
    <cfRule type="expression" dxfId="195" priority="229">
      <formula>$O5="Crítico"</formula>
    </cfRule>
    <cfRule type="expression" dxfId="194" priority="230">
      <formula>$O5="Alto"</formula>
    </cfRule>
    <cfRule type="expression" dxfId="193" priority="231">
      <formula>$O5="Moderado"</formula>
    </cfRule>
    <cfRule type="expression" dxfId="192" priority="232">
      <formula>$O5="Bajo"</formula>
    </cfRule>
  </conditionalFormatting>
  <conditionalFormatting sqref="S67">
    <cfRule type="expression" dxfId="191" priority="225">
      <formula>$O67="Crítico"</formula>
    </cfRule>
    <cfRule type="expression" dxfId="190" priority="226">
      <formula>$O67="Alto"</formula>
    </cfRule>
    <cfRule type="expression" dxfId="189" priority="227">
      <formula>$O67="Moderado"</formula>
    </cfRule>
    <cfRule type="expression" dxfId="188" priority="228">
      <formula>$O67="Bajo"</formula>
    </cfRule>
  </conditionalFormatting>
  <conditionalFormatting sqref="S68">
    <cfRule type="expression" dxfId="187" priority="221">
      <formula>$O68="Crítico"</formula>
    </cfRule>
    <cfRule type="expression" dxfId="186" priority="222">
      <formula>$O68="Alto"</formula>
    </cfRule>
    <cfRule type="expression" dxfId="185" priority="223">
      <formula>$O68="Moderado"</formula>
    </cfRule>
    <cfRule type="expression" dxfId="184" priority="224">
      <formula>$O68="Bajo"</formula>
    </cfRule>
  </conditionalFormatting>
  <conditionalFormatting sqref="S6">
    <cfRule type="expression" dxfId="183" priority="217">
      <formula>$G6="Crítico"</formula>
    </cfRule>
    <cfRule type="expression" dxfId="182" priority="218">
      <formula>$G6="Alto"</formula>
    </cfRule>
    <cfRule type="expression" dxfId="181" priority="219">
      <formula>$G6="Moderado"</formula>
    </cfRule>
    <cfRule type="expression" dxfId="180" priority="220">
      <formula>$G6="Bajo"</formula>
    </cfRule>
  </conditionalFormatting>
  <conditionalFormatting sqref="T11">
    <cfRule type="expression" dxfId="179" priority="209">
      <formula>$O11="Crítico"</formula>
    </cfRule>
    <cfRule type="expression" dxfId="178" priority="210">
      <formula>$O11="Alto"</formula>
    </cfRule>
    <cfRule type="expression" dxfId="177" priority="211">
      <formula>$O11="Moderado"</formula>
    </cfRule>
    <cfRule type="expression" dxfId="176" priority="212">
      <formula>$O11="Bajo"</formula>
    </cfRule>
  </conditionalFormatting>
  <conditionalFormatting sqref="T13">
    <cfRule type="expression" dxfId="175" priority="205">
      <formula>$O13="Crítico"</formula>
    </cfRule>
    <cfRule type="expression" dxfId="174" priority="206">
      <formula>$O13="Alto"</formula>
    </cfRule>
    <cfRule type="expression" dxfId="173" priority="207">
      <formula>$O13="Moderado"</formula>
    </cfRule>
    <cfRule type="expression" dxfId="172" priority="208">
      <formula>$O13="Bajo"</formula>
    </cfRule>
  </conditionalFormatting>
  <conditionalFormatting sqref="T22:T23">
    <cfRule type="expression" dxfId="171" priority="201">
      <formula>$O22="Crítico"</formula>
    </cfRule>
    <cfRule type="expression" dxfId="170" priority="202">
      <formula>$O22="Alto"</formula>
    </cfRule>
    <cfRule type="expression" dxfId="169" priority="203">
      <formula>$O22="Moderado"</formula>
    </cfRule>
    <cfRule type="expression" dxfId="168" priority="204">
      <formula>$O22="Bajo"</formula>
    </cfRule>
  </conditionalFormatting>
  <conditionalFormatting sqref="T18">
    <cfRule type="expression" dxfId="167" priority="197">
      <formula>$O18="Crítico"</formula>
    </cfRule>
    <cfRule type="expression" dxfId="166" priority="198">
      <formula>$O18="Alto"</formula>
    </cfRule>
    <cfRule type="expression" dxfId="165" priority="199">
      <formula>$O18="Moderado"</formula>
    </cfRule>
    <cfRule type="expression" dxfId="164" priority="200">
      <formula>$O18="Bajo"</formula>
    </cfRule>
  </conditionalFormatting>
  <conditionalFormatting sqref="T4">
    <cfRule type="expression" dxfId="163" priority="193">
      <formula>$O4="Crítico"</formula>
    </cfRule>
    <cfRule type="expression" dxfId="162" priority="194">
      <formula>$O4="Alto"</formula>
    </cfRule>
    <cfRule type="expression" dxfId="161" priority="195">
      <formula>$O4="Moderado"</formula>
    </cfRule>
    <cfRule type="expression" dxfId="160" priority="196">
      <formula>$O4="Bajo"</formula>
    </cfRule>
  </conditionalFormatting>
  <conditionalFormatting sqref="T5">
    <cfRule type="expression" dxfId="159" priority="189">
      <formula>$O5="Crítico"</formula>
    </cfRule>
    <cfRule type="expression" dxfId="158" priority="190">
      <formula>$O5="Alto"</formula>
    </cfRule>
    <cfRule type="expression" dxfId="157" priority="191">
      <formula>$O5="Moderado"</formula>
    </cfRule>
    <cfRule type="expression" dxfId="156" priority="192">
      <formula>$O5="Bajo"</formula>
    </cfRule>
  </conditionalFormatting>
  <conditionalFormatting sqref="T67">
    <cfRule type="expression" dxfId="155" priority="185">
      <formula>$O67="Crítico"</formula>
    </cfRule>
    <cfRule type="expression" dxfId="154" priority="186">
      <formula>$O67="Alto"</formula>
    </cfRule>
    <cfRule type="expression" dxfId="153" priority="187">
      <formula>$O67="Moderado"</formula>
    </cfRule>
    <cfRule type="expression" dxfId="152" priority="188">
      <formula>$O67="Bajo"</formula>
    </cfRule>
  </conditionalFormatting>
  <conditionalFormatting sqref="T68">
    <cfRule type="expression" dxfId="151" priority="181">
      <formula>$O68="Crítico"</formula>
    </cfRule>
    <cfRule type="expression" dxfId="150" priority="182">
      <formula>$O68="Alto"</formula>
    </cfRule>
    <cfRule type="expression" dxfId="149" priority="183">
      <formula>$O68="Moderado"</formula>
    </cfRule>
    <cfRule type="expression" dxfId="148" priority="184">
      <formula>$O68="Bajo"</formula>
    </cfRule>
  </conditionalFormatting>
  <conditionalFormatting sqref="T6">
    <cfRule type="expression" dxfId="147" priority="177">
      <formula>$G6="Crítico"</formula>
    </cfRule>
    <cfRule type="expression" dxfId="146" priority="178">
      <formula>$G6="Alto"</formula>
    </cfRule>
    <cfRule type="expression" dxfId="145" priority="179">
      <formula>$G6="Moderado"</formula>
    </cfRule>
    <cfRule type="expression" dxfId="144" priority="180">
      <formula>$G6="Bajo"</formula>
    </cfRule>
  </conditionalFormatting>
  <conditionalFormatting sqref="U11">
    <cfRule type="expression" dxfId="143" priority="169">
      <formula>$O11="Crítico"</formula>
    </cfRule>
    <cfRule type="expression" dxfId="142" priority="170">
      <formula>$O11="Alto"</formula>
    </cfRule>
    <cfRule type="expression" dxfId="141" priority="171">
      <formula>$O11="Moderado"</formula>
    </cfRule>
    <cfRule type="expression" dxfId="140" priority="172">
      <formula>$O11="Bajo"</formula>
    </cfRule>
  </conditionalFormatting>
  <conditionalFormatting sqref="U13">
    <cfRule type="expression" dxfId="139" priority="165">
      <formula>$O13="Crítico"</formula>
    </cfRule>
    <cfRule type="expression" dxfId="138" priority="166">
      <formula>$O13="Alto"</formula>
    </cfRule>
    <cfRule type="expression" dxfId="137" priority="167">
      <formula>$O13="Moderado"</formula>
    </cfRule>
    <cfRule type="expression" dxfId="136" priority="168">
      <formula>$O13="Bajo"</formula>
    </cfRule>
  </conditionalFormatting>
  <conditionalFormatting sqref="U22:U23">
    <cfRule type="expression" dxfId="135" priority="161">
      <formula>$O22="Crítico"</formula>
    </cfRule>
    <cfRule type="expression" dxfId="134" priority="162">
      <formula>$O22="Alto"</formula>
    </cfRule>
    <cfRule type="expression" dxfId="133" priority="163">
      <formula>$O22="Moderado"</formula>
    </cfRule>
    <cfRule type="expression" dxfId="132" priority="164">
      <formula>$O22="Bajo"</formula>
    </cfRule>
  </conditionalFormatting>
  <conditionalFormatting sqref="U18">
    <cfRule type="expression" dxfId="131" priority="157">
      <formula>$O18="Crítico"</formula>
    </cfRule>
    <cfRule type="expression" dxfId="130" priority="158">
      <formula>$O18="Alto"</formula>
    </cfRule>
    <cfRule type="expression" dxfId="129" priority="159">
      <formula>$O18="Moderado"</formula>
    </cfRule>
    <cfRule type="expression" dxfId="128" priority="160">
      <formula>$O18="Bajo"</formula>
    </cfRule>
  </conditionalFormatting>
  <conditionalFormatting sqref="U67">
    <cfRule type="expression" dxfId="127" priority="145">
      <formula>$O67="Crítico"</formula>
    </cfRule>
    <cfRule type="expression" dxfId="126" priority="146">
      <formula>$O67="Alto"</formula>
    </cfRule>
    <cfRule type="expression" dxfId="125" priority="147">
      <formula>$O67="Moderado"</formula>
    </cfRule>
    <cfRule type="expression" dxfId="124" priority="148">
      <formula>$O67="Bajo"</formula>
    </cfRule>
  </conditionalFormatting>
  <conditionalFormatting sqref="U68">
    <cfRule type="expression" dxfId="123" priority="141">
      <formula>$O68="Crítico"</formula>
    </cfRule>
    <cfRule type="expression" dxfId="122" priority="142">
      <formula>$O68="Alto"</formula>
    </cfRule>
    <cfRule type="expression" dxfId="121" priority="143">
      <formula>$O68="Moderado"</formula>
    </cfRule>
    <cfRule type="expression" dxfId="120" priority="144">
      <formula>$O68="Bajo"</formula>
    </cfRule>
  </conditionalFormatting>
  <conditionalFormatting sqref="H26">
    <cfRule type="expression" dxfId="119" priority="133">
      <formula>$G26="Crítico"</formula>
    </cfRule>
    <cfRule type="expression" dxfId="118" priority="134">
      <formula>$G26="Alto"</formula>
    </cfRule>
    <cfRule type="expression" dxfId="117" priority="135">
      <formula>$G26="Moderado"</formula>
    </cfRule>
    <cfRule type="expression" dxfId="116" priority="136">
      <formula>$G26="Bajo"</formula>
    </cfRule>
  </conditionalFormatting>
  <conditionalFormatting sqref="H27">
    <cfRule type="expression" dxfId="115" priority="129">
      <formula>$G27="Crítico"</formula>
    </cfRule>
    <cfRule type="expression" dxfId="114" priority="130">
      <formula>$G27="Alto"</formula>
    </cfRule>
    <cfRule type="expression" dxfId="113" priority="131">
      <formula>$G27="Moderado"</formula>
    </cfRule>
    <cfRule type="expression" dxfId="112" priority="132">
      <formula>$G27="Bajo"</formula>
    </cfRule>
  </conditionalFormatting>
  <conditionalFormatting sqref="A3:D3">
    <cfRule type="expression" dxfId="111" priority="109">
      <formula>$G3="Crítico"</formula>
    </cfRule>
    <cfRule type="expression" dxfId="110" priority="110">
      <formula>$G3="Alto"</formula>
    </cfRule>
    <cfRule type="expression" dxfId="109" priority="111">
      <formula>$G3="Moderado"</formula>
    </cfRule>
    <cfRule type="expression" dxfId="108" priority="112">
      <formula>$G3="Bajo"</formula>
    </cfRule>
  </conditionalFormatting>
  <conditionalFormatting sqref="A4:D4">
    <cfRule type="expression" dxfId="107" priority="105">
      <formula>$G4="Crítico"</formula>
    </cfRule>
    <cfRule type="expression" dxfId="106" priority="106">
      <formula>$G4="Alto"</formula>
    </cfRule>
    <cfRule type="expression" dxfId="105" priority="107">
      <formula>$G4="Moderado"</formula>
    </cfRule>
    <cfRule type="expression" dxfId="104" priority="108">
      <formula>$G4="Bajo"</formula>
    </cfRule>
  </conditionalFormatting>
  <conditionalFormatting sqref="A5:D5">
    <cfRule type="expression" dxfId="103" priority="101">
      <formula>$G5="Crítico"</formula>
    </cfRule>
    <cfRule type="expression" dxfId="102" priority="102">
      <formula>$G5="Alto"</formula>
    </cfRule>
    <cfRule type="expression" dxfId="101" priority="103">
      <formula>$G5="Moderado"</formula>
    </cfRule>
    <cfRule type="expression" dxfId="100" priority="104">
      <formula>$G5="Bajo"</formula>
    </cfRule>
  </conditionalFormatting>
  <conditionalFormatting sqref="A6:D6">
    <cfRule type="expression" dxfId="99" priority="97">
      <formula>$G6="Crítico"</formula>
    </cfRule>
    <cfRule type="expression" dxfId="98" priority="98">
      <formula>$G6="Alto"</formula>
    </cfRule>
    <cfRule type="expression" dxfId="97" priority="99">
      <formula>$G6="Moderado"</formula>
    </cfRule>
    <cfRule type="expression" dxfId="96" priority="100">
      <formula>$G6="Bajo"</formula>
    </cfRule>
  </conditionalFormatting>
  <conditionalFormatting sqref="P5">
    <cfRule type="expression" dxfId="95" priority="93">
      <formula>$O5="Crítico"</formula>
    </cfRule>
    <cfRule type="expression" dxfId="94" priority="94">
      <formula>$O5="Alto"</formula>
    </cfRule>
    <cfRule type="expression" dxfId="93" priority="95">
      <formula>$O5="Moderado"</formula>
    </cfRule>
    <cfRule type="expression" dxfId="92" priority="96">
      <formula>$O5="Bajo"</formula>
    </cfRule>
  </conditionalFormatting>
  <conditionalFormatting sqref="Q5">
    <cfRule type="expression" dxfId="91" priority="89">
      <formula>$O5="Crítico"</formula>
    </cfRule>
    <cfRule type="expression" dxfId="90" priority="90">
      <formula>$O5="Alto"</formula>
    </cfRule>
    <cfRule type="expression" dxfId="89" priority="91">
      <formula>$O5="Moderado"</formula>
    </cfRule>
    <cfRule type="expression" dxfId="88" priority="92">
      <formula>$O5="Bajo"</formula>
    </cfRule>
  </conditionalFormatting>
  <conditionalFormatting sqref="P6">
    <cfRule type="expression" dxfId="87" priority="85">
      <formula>$O6="Crítico"</formula>
    </cfRule>
    <cfRule type="expression" dxfId="86" priority="86">
      <formula>$O6="Alto"</formula>
    </cfRule>
    <cfRule type="expression" dxfId="85" priority="87">
      <formula>$O6="Moderado"</formula>
    </cfRule>
    <cfRule type="expression" dxfId="84" priority="88">
      <formula>$O6="Bajo"</formula>
    </cfRule>
  </conditionalFormatting>
  <conditionalFormatting sqref="Q6">
    <cfRule type="expression" dxfId="83" priority="81">
      <formula>$O6="Crítico"</formula>
    </cfRule>
    <cfRule type="expression" dxfId="82" priority="82">
      <formula>$O6="Alto"</formula>
    </cfRule>
    <cfRule type="expression" dxfId="81" priority="83">
      <formula>$O6="Moderado"</formula>
    </cfRule>
    <cfRule type="expression" dxfId="80" priority="84">
      <formula>$O6="Bajo"</formula>
    </cfRule>
  </conditionalFormatting>
  <conditionalFormatting sqref="P7">
    <cfRule type="expression" dxfId="79" priority="77">
      <formula>$O7="Crítico"</formula>
    </cfRule>
    <cfRule type="expression" dxfId="78" priority="78">
      <formula>$O7="Alto"</formula>
    </cfRule>
    <cfRule type="expression" dxfId="77" priority="79">
      <formula>$O7="Moderado"</formula>
    </cfRule>
    <cfRule type="expression" dxfId="76" priority="80">
      <formula>$O7="Bajo"</formula>
    </cfRule>
  </conditionalFormatting>
  <conditionalFormatting sqref="Q7">
    <cfRule type="expression" dxfId="75" priority="73">
      <formula>$O7="Crítico"</formula>
    </cfRule>
    <cfRule type="expression" dxfId="74" priority="74">
      <formula>$O7="Alto"</formula>
    </cfRule>
    <cfRule type="expression" dxfId="73" priority="75">
      <formula>$O7="Moderado"</formula>
    </cfRule>
    <cfRule type="expression" dxfId="72" priority="76">
      <formula>$O7="Bajo"</formula>
    </cfRule>
  </conditionalFormatting>
  <conditionalFormatting sqref="R9">
    <cfRule type="expression" dxfId="71" priority="69">
      <formula>$O9="Crítico"</formula>
    </cfRule>
    <cfRule type="expression" dxfId="70" priority="70">
      <formula>$O9="Alto"</formula>
    </cfRule>
    <cfRule type="expression" dxfId="69" priority="71">
      <formula>$O9="Moderado"</formula>
    </cfRule>
    <cfRule type="expression" dxfId="68" priority="72">
      <formula>$O9="Bajo"</formula>
    </cfRule>
  </conditionalFormatting>
  <conditionalFormatting sqref="P9">
    <cfRule type="expression" dxfId="67" priority="65">
      <formula>$O9="Crítico"</formula>
    </cfRule>
    <cfRule type="expression" dxfId="66" priority="66">
      <formula>$O9="Alto"</formula>
    </cfRule>
    <cfRule type="expression" dxfId="65" priority="67">
      <formula>$O9="Moderado"</formula>
    </cfRule>
    <cfRule type="expression" dxfId="64" priority="68">
      <formula>$O9="Bajo"</formula>
    </cfRule>
  </conditionalFormatting>
  <conditionalFormatting sqref="Q9">
    <cfRule type="expression" dxfId="63" priority="61">
      <formula>$O9="Crítico"</formula>
    </cfRule>
    <cfRule type="expression" dxfId="62" priority="62">
      <formula>$O9="Alto"</formula>
    </cfRule>
    <cfRule type="expression" dxfId="61" priority="63">
      <formula>$O9="Moderado"</formula>
    </cfRule>
    <cfRule type="expression" dxfId="60" priority="64">
      <formula>$O9="Bajo"</formula>
    </cfRule>
  </conditionalFormatting>
  <conditionalFormatting sqref="H11:I11">
    <cfRule type="expression" dxfId="59" priority="57">
      <formula>$O11="Crítico"</formula>
    </cfRule>
    <cfRule type="expression" dxfId="58" priority="58">
      <formula>$O11="Alto"</formula>
    </cfRule>
    <cfRule type="expression" dxfId="57" priority="59">
      <formula>$O11="Moderado"</formula>
    </cfRule>
    <cfRule type="expression" dxfId="56" priority="60">
      <formula>$O11="Bajo"</formula>
    </cfRule>
  </conditionalFormatting>
  <conditionalFormatting sqref="P11:Q11">
    <cfRule type="expression" dxfId="55" priority="53">
      <formula>$O11="Crítico"</formula>
    </cfRule>
    <cfRule type="expression" dxfId="54" priority="54">
      <formula>$O11="Alto"</formula>
    </cfRule>
    <cfRule type="expression" dxfId="53" priority="55">
      <formula>$O11="Moderado"</formula>
    </cfRule>
    <cfRule type="expression" dxfId="52" priority="56">
      <formula>$O11="Bajo"</formula>
    </cfRule>
  </conditionalFormatting>
  <conditionalFormatting sqref="P12">
    <cfRule type="expression" dxfId="51" priority="49">
      <formula>$O12="Crítico"</formula>
    </cfRule>
    <cfRule type="expression" dxfId="50" priority="50">
      <formula>$O12="Alto"</formula>
    </cfRule>
    <cfRule type="expression" dxfId="49" priority="51">
      <formula>$O12="Moderado"</formula>
    </cfRule>
    <cfRule type="expression" dxfId="48" priority="52">
      <formula>$O12="Bajo"</formula>
    </cfRule>
  </conditionalFormatting>
  <conditionalFormatting sqref="Q12">
    <cfRule type="expression" dxfId="47" priority="45">
      <formula>$O12="Crítico"</formula>
    </cfRule>
    <cfRule type="expression" dxfId="46" priority="46">
      <formula>$O12="Alto"</formula>
    </cfRule>
    <cfRule type="expression" dxfId="45" priority="47">
      <formula>$O12="Moderado"</formula>
    </cfRule>
    <cfRule type="expression" dxfId="44" priority="48">
      <formula>$O12="Bajo"</formula>
    </cfRule>
  </conditionalFormatting>
  <conditionalFormatting sqref="P14">
    <cfRule type="expression" dxfId="43" priority="41">
      <formula>$O14="Crítico"</formula>
    </cfRule>
    <cfRule type="expression" dxfId="42" priority="42">
      <formula>$O14="Alto"</formula>
    </cfRule>
    <cfRule type="expression" dxfId="41" priority="43">
      <formula>$O14="Moderado"</formula>
    </cfRule>
    <cfRule type="expression" dxfId="40" priority="44">
      <formula>$O14="Bajo"</formula>
    </cfRule>
  </conditionalFormatting>
  <conditionalFormatting sqref="Q14">
    <cfRule type="expression" dxfId="39" priority="37">
      <formula>$O14="Crítico"</formula>
    </cfRule>
    <cfRule type="expression" dxfId="38" priority="38">
      <formula>$O14="Alto"</formula>
    </cfRule>
    <cfRule type="expression" dxfId="37" priority="39">
      <formula>$O14="Moderado"</formula>
    </cfRule>
    <cfRule type="expression" dxfId="36" priority="40">
      <formula>$O14="Bajo"</formula>
    </cfRule>
  </conditionalFormatting>
  <conditionalFormatting sqref="H17">
    <cfRule type="expression" dxfId="35" priority="33">
      <formula>$O17="Crítico"</formula>
    </cfRule>
    <cfRule type="expression" dxfId="34" priority="34">
      <formula>$O17="Alto"</formula>
    </cfRule>
    <cfRule type="expression" dxfId="33" priority="35">
      <formula>$O17="Moderado"</formula>
    </cfRule>
    <cfRule type="expression" dxfId="32" priority="36">
      <formula>$O17="Bajo"</formula>
    </cfRule>
  </conditionalFormatting>
  <conditionalFormatting sqref="P17">
    <cfRule type="expression" dxfId="31" priority="29">
      <formula>$O17="Crítico"</formula>
    </cfRule>
    <cfRule type="expression" dxfId="30" priority="30">
      <formula>$O17="Alto"</formula>
    </cfRule>
    <cfRule type="expression" dxfId="29" priority="31">
      <formula>$O17="Moderado"</formula>
    </cfRule>
    <cfRule type="expression" dxfId="28" priority="32">
      <formula>$O17="Bajo"</formula>
    </cfRule>
  </conditionalFormatting>
  <conditionalFormatting sqref="Q17">
    <cfRule type="expression" dxfId="27" priority="25">
      <formula>$O17="Crítico"</formula>
    </cfRule>
    <cfRule type="expression" dxfId="26" priority="26">
      <formula>$O17="Alto"</formula>
    </cfRule>
    <cfRule type="expression" dxfId="25" priority="27">
      <formula>$O17="Moderado"</formula>
    </cfRule>
    <cfRule type="expression" dxfId="24" priority="28">
      <formula>$O17="Bajo"</formula>
    </cfRule>
  </conditionalFormatting>
  <conditionalFormatting sqref="H18:I18">
    <cfRule type="expression" dxfId="23" priority="21">
      <formula>$O18="Crítico"</formula>
    </cfRule>
    <cfRule type="expression" dxfId="22" priority="22">
      <formula>$O18="Alto"</formula>
    </cfRule>
    <cfRule type="expression" dxfId="21" priority="23">
      <formula>$O18="Moderado"</formula>
    </cfRule>
    <cfRule type="expression" dxfId="20" priority="24">
      <formula>$O18="Bajo"</formula>
    </cfRule>
  </conditionalFormatting>
  <conditionalFormatting sqref="P18:R18">
    <cfRule type="expression" dxfId="19" priority="17">
      <formula>$O18="Crítico"</formula>
    </cfRule>
    <cfRule type="expression" dxfId="18" priority="18">
      <formula>$O18="Alto"</formula>
    </cfRule>
    <cfRule type="expression" dxfId="17" priority="19">
      <formula>$O18="Moderado"</formula>
    </cfRule>
    <cfRule type="expression" dxfId="16" priority="20">
      <formula>$O18="Bajo"</formula>
    </cfRule>
  </conditionalFormatting>
  <conditionalFormatting sqref="P21:S21">
    <cfRule type="expression" dxfId="15" priority="13">
      <formula>$O21="Crítico"</formula>
    </cfRule>
    <cfRule type="expression" dxfId="14" priority="14">
      <formula>$O21="Alto"</formula>
    </cfRule>
    <cfRule type="expression" dxfId="13" priority="15">
      <formula>$O21="Moderado"</formula>
    </cfRule>
    <cfRule type="expression" dxfId="12" priority="16">
      <formula>$O21="Bajo"</formula>
    </cfRule>
  </conditionalFormatting>
  <conditionalFormatting sqref="I24">
    <cfRule type="expression" dxfId="11" priority="9">
      <formula>$O24="Crítico"</formula>
    </cfRule>
    <cfRule type="expression" dxfId="10" priority="10">
      <formula>$O24="Alto"</formula>
    </cfRule>
    <cfRule type="expression" dxfId="9" priority="11">
      <formula>$O24="Moderado"</formula>
    </cfRule>
    <cfRule type="expression" dxfId="8" priority="12">
      <formula>$O24="Bajo"</formula>
    </cfRule>
  </conditionalFormatting>
  <conditionalFormatting sqref="Q24">
    <cfRule type="expression" dxfId="7" priority="5">
      <formula>$O24="Crítico"</formula>
    </cfRule>
    <cfRule type="expression" dxfId="6" priority="6">
      <formula>$O24="Alto"</formula>
    </cfRule>
    <cfRule type="expression" dxfId="5" priority="7">
      <formula>$O24="Moderado"</formula>
    </cfRule>
    <cfRule type="expression" dxfId="4" priority="8">
      <formula>$O24="Bajo"</formula>
    </cfRule>
  </conditionalFormatting>
  <conditionalFormatting sqref="P28:S28">
    <cfRule type="expression" dxfId="3" priority="1">
      <formula>$O28="Crítico"</formula>
    </cfRule>
    <cfRule type="expression" dxfId="2" priority="2">
      <formula>$O28="Alto"</formula>
    </cfRule>
    <cfRule type="expression" dxfId="1" priority="3">
      <formula>$O28="Moderado"</formula>
    </cfRule>
    <cfRule type="expression" dxfId="0" priority="4">
      <formula>$O28="Bajo"</formula>
    </cfRule>
  </conditionalFormatting>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300-000001000000}">
          <x14:formula1>
            <xm:f>Codificacion!$A$12:$A$16</xm:f>
          </x14:formula1>
          <xm:sqref>E3:F72 M3:N72</xm:sqref>
        </x14:dataValidation>
        <x14:dataValidation type="list" allowBlank="1" showInputMessage="1" showErrorMessage="1" xr:uid="{00000000-0002-0000-0300-000002000000}">
          <x14:formula1>
            <xm:f>'riesgo inherente-Anexo '!$F$2:$F$5</xm:f>
          </x14:formula1>
          <xm:sqref>G3:G72</xm:sqref>
        </x14:dataValidation>
        <x14:dataValidation type="list" allowBlank="1" showInputMessage="1" showErrorMessage="1" xr:uid="{02F9BAA8-1098-4939-B649-4D62C2C0B058}">
          <x14:formula1>
            <xm:f>'riesgo inherente-Anexo '!$H$2:$H$3</xm:f>
          </x14:formula1>
          <xm:sqref>K3:K72</xm:sqref>
        </x14:dataValidation>
        <x14:dataValidation type="list" allowBlank="1" showInputMessage="1" showErrorMessage="1" xr:uid="{F42A7F61-CC6B-4162-97FA-B70D988C5445}">
          <x14:formula1>
            <xm:f>'riesgo inherente-Anexo '!$G$2:$G$6</xm:f>
          </x14:formula1>
          <xm:sqref>J3:J72</xm:sqref>
        </x14:dataValidation>
        <x14:dataValidation type="list" allowBlank="1" showInputMessage="1" showErrorMessage="1" xr:uid="{00000000-0002-0000-0300-000005000000}">
          <x14:formula1>
            <xm:f>'riesgo inherente-Anexo '!$I$2:$I$4</xm:f>
          </x14:formula1>
          <xm:sqref>L3:L72 R3:R72</xm:sqref>
        </x14:dataValidation>
        <x14:dataValidation type="list" allowBlank="1" showInputMessage="1" showErrorMessage="1" xr:uid="{BCB10570-A3B3-42A6-BB53-1ACAA020B72B}">
          <x14:formula1>
            <xm:f>'riesgo inherente-Anexo '!$J$2:$J$6</xm:f>
          </x14:formula1>
          <xm:sqref>U3:U72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17"/>
  <sheetViews>
    <sheetView showGridLines="0" zoomScale="130" zoomScaleNormal="130" workbookViewId="0">
      <pane xSplit="1" ySplit="1" topLeftCell="B2" activePane="bottomRight" state="frozen"/>
      <selection activeCell="C3" sqref="C3:C5"/>
      <selection pane="topRight" activeCell="C3" sqref="C3:C5"/>
      <selection pane="bottomLeft" activeCell="C3" sqref="C3:C5"/>
      <selection pane="bottomRight" activeCell="C2" sqref="C2"/>
    </sheetView>
  </sheetViews>
  <sheetFormatPr baseColWidth="10" defaultColWidth="11.28515625" defaultRowHeight="12.75" x14ac:dyDescent="0.3"/>
  <cols>
    <col min="1" max="1" width="14" style="43" customWidth="1"/>
    <col min="2" max="2" width="34.42578125" style="43" customWidth="1"/>
    <col min="3" max="3" width="43.42578125" style="43" customWidth="1"/>
    <col min="4" max="4" width="13.28515625" style="38" customWidth="1"/>
    <col min="5" max="5" width="17.42578125" style="43" customWidth="1"/>
    <col min="6" max="6" width="14.28515625" style="38" customWidth="1"/>
    <col min="7" max="7" width="18.28515625" style="38" customWidth="1"/>
    <col min="8" max="16384" width="11.28515625" style="38"/>
  </cols>
  <sheetData>
    <row r="1" spans="1:7" ht="39" customHeight="1" x14ac:dyDescent="0.3">
      <c r="A1" s="47" t="s">
        <v>77</v>
      </c>
      <c r="B1" s="48" t="s">
        <v>76</v>
      </c>
      <c r="C1" s="48" t="s">
        <v>75</v>
      </c>
      <c r="D1" s="48" t="s">
        <v>74</v>
      </c>
      <c r="E1" s="48" t="s">
        <v>73</v>
      </c>
      <c r="F1" s="48" t="s">
        <v>72</v>
      </c>
      <c r="G1" s="49" t="s">
        <v>71</v>
      </c>
    </row>
    <row r="2" spans="1:7" ht="38.25" x14ac:dyDescent="0.3">
      <c r="A2" s="34" t="s">
        <v>70</v>
      </c>
      <c r="B2" s="35" t="s">
        <v>79</v>
      </c>
      <c r="C2" s="35" t="s">
        <v>80</v>
      </c>
      <c r="D2" s="35" t="s">
        <v>81</v>
      </c>
      <c r="E2" s="35" t="s">
        <v>86</v>
      </c>
      <c r="F2" s="36" t="s">
        <v>82</v>
      </c>
      <c r="G2" s="37" t="s">
        <v>86</v>
      </c>
    </row>
    <row r="3" spans="1:7" ht="63.75" x14ac:dyDescent="0.3">
      <c r="A3" s="34" t="s">
        <v>69</v>
      </c>
      <c r="B3" s="35" t="s">
        <v>111</v>
      </c>
      <c r="C3" s="35" t="s">
        <v>83</v>
      </c>
      <c r="D3" s="35" t="s">
        <v>84</v>
      </c>
      <c r="E3" s="35" t="s">
        <v>86</v>
      </c>
      <c r="F3" s="35" t="s">
        <v>85</v>
      </c>
      <c r="G3" s="37" t="s">
        <v>86</v>
      </c>
    </row>
    <row r="4" spans="1:7" ht="38.25" x14ac:dyDescent="0.3">
      <c r="A4" s="34" t="s">
        <v>68</v>
      </c>
      <c r="B4" s="35" t="s">
        <v>87</v>
      </c>
      <c r="C4" s="35" t="s">
        <v>88</v>
      </c>
      <c r="D4" s="35" t="s">
        <v>81</v>
      </c>
      <c r="E4" s="35" t="s">
        <v>86</v>
      </c>
      <c r="F4" s="35" t="s">
        <v>67</v>
      </c>
      <c r="G4" s="37"/>
    </row>
    <row r="5" spans="1:7" ht="127.5" x14ac:dyDescent="0.3">
      <c r="A5" s="39" t="s">
        <v>89</v>
      </c>
      <c r="B5" s="35" t="s">
        <v>112</v>
      </c>
      <c r="C5" s="35" t="s">
        <v>92</v>
      </c>
      <c r="D5" s="35" t="s">
        <v>90</v>
      </c>
      <c r="E5" s="35" t="s">
        <v>91</v>
      </c>
      <c r="F5" s="35" t="s">
        <v>93</v>
      </c>
      <c r="G5" s="37" t="s">
        <v>95</v>
      </c>
    </row>
    <row r="6" spans="1:7" ht="63.75" x14ac:dyDescent="0.3">
      <c r="A6" s="34" t="s">
        <v>94</v>
      </c>
      <c r="B6" s="35" t="s">
        <v>101</v>
      </c>
      <c r="C6" s="35" t="s">
        <v>100</v>
      </c>
      <c r="D6" s="35" t="s">
        <v>84</v>
      </c>
      <c r="E6" s="35" t="s">
        <v>86</v>
      </c>
      <c r="F6" s="35" t="s">
        <v>82</v>
      </c>
      <c r="G6" s="37" t="s">
        <v>86</v>
      </c>
    </row>
    <row r="7" spans="1:7" ht="76.5" x14ac:dyDescent="0.3">
      <c r="A7" s="34" t="s">
        <v>96</v>
      </c>
      <c r="B7" s="35" t="s">
        <v>97</v>
      </c>
      <c r="C7" s="35" t="s">
        <v>99</v>
      </c>
      <c r="D7" s="35" t="s">
        <v>98</v>
      </c>
      <c r="E7" s="35" t="s">
        <v>86</v>
      </c>
      <c r="F7" s="35" t="s">
        <v>82</v>
      </c>
      <c r="G7" s="37" t="s">
        <v>86</v>
      </c>
    </row>
    <row r="8" spans="1:7" ht="102" x14ac:dyDescent="0.3">
      <c r="A8" s="34" t="s">
        <v>104</v>
      </c>
      <c r="B8" s="35" t="s">
        <v>105</v>
      </c>
      <c r="C8" s="35" t="s">
        <v>106</v>
      </c>
      <c r="D8" s="35" t="s">
        <v>63</v>
      </c>
      <c r="E8" s="35" t="s">
        <v>107</v>
      </c>
      <c r="F8" s="35" t="s">
        <v>102</v>
      </c>
      <c r="G8" s="37" t="s">
        <v>103</v>
      </c>
    </row>
    <row r="9" spans="1:7" ht="77.25" thickBot="1" x14ac:dyDescent="0.35">
      <c r="A9" s="40" t="s">
        <v>108</v>
      </c>
      <c r="B9" s="41" t="s">
        <v>109</v>
      </c>
      <c r="C9" s="41" t="s">
        <v>110</v>
      </c>
      <c r="D9" s="41" t="s">
        <v>90</v>
      </c>
      <c r="E9" s="41" t="s">
        <v>86</v>
      </c>
      <c r="F9" s="41" t="s">
        <v>82</v>
      </c>
      <c r="G9" s="42" t="s">
        <v>86</v>
      </c>
    </row>
    <row r="10" spans="1:7" x14ac:dyDescent="0.3">
      <c r="D10" s="43"/>
      <c r="F10" s="43"/>
      <c r="G10" s="43"/>
    </row>
    <row r="13" spans="1:7" x14ac:dyDescent="0.3">
      <c r="B13" s="44" t="s">
        <v>66</v>
      </c>
      <c r="C13" s="44" t="s">
        <v>65</v>
      </c>
    </row>
    <row r="14" spans="1:7" x14ac:dyDescent="0.3">
      <c r="B14" s="45"/>
      <c r="C14" s="45"/>
    </row>
    <row r="15" spans="1:7" x14ac:dyDescent="0.3">
      <c r="B15" s="45"/>
      <c r="C15" s="45"/>
    </row>
    <row r="16" spans="1:7" x14ac:dyDescent="0.3">
      <c r="B16" s="45"/>
      <c r="C16" s="45"/>
    </row>
    <row r="17" spans="2:3" x14ac:dyDescent="0.3">
      <c r="B17" s="46" t="s">
        <v>64</v>
      </c>
      <c r="C17" s="46" t="s">
        <v>64</v>
      </c>
    </row>
  </sheetData>
  <pageMargins left="0.70866141732283472" right="0.70866141732283472" top="0.74803149606299213" bottom="0.74803149606299213" header="0.31496062992125984" footer="0.31496062992125984"/>
  <pageSetup scale="45" fitToHeight="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499984740745262"/>
  </sheetPr>
  <dimension ref="A1:J28"/>
  <sheetViews>
    <sheetView showGridLines="0" zoomScale="180" zoomScaleNormal="180" workbookViewId="0">
      <pane ySplit="1" topLeftCell="A14" activePane="bottomLeft" state="frozen"/>
      <selection activeCell="B3" sqref="B3"/>
      <selection pane="bottomLeft" activeCell="D25" sqref="D25:D28"/>
    </sheetView>
  </sheetViews>
  <sheetFormatPr baseColWidth="10" defaultColWidth="11.85546875" defaultRowHeight="16.5" x14ac:dyDescent="0.3"/>
  <cols>
    <col min="1" max="1" width="11.28515625" style="27" bestFit="1" customWidth="1"/>
    <col min="2" max="2" width="8.28515625" style="27" bestFit="1" customWidth="1"/>
    <col min="3" max="9" width="11.85546875" style="27"/>
    <col min="10" max="10" width="16.42578125" style="27" customWidth="1"/>
    <col min="11" max="16384" width="11.85546875" style="27"/>
  </cols>
  <sheetData>
    <row r="1" spans="1:10" ht="33" x14ac:dyDescent="0.3">
      <c r="A1" s="26" t="s">
        <v>38</v>
      </c>
      <c r="B1" s="26" t="s">
        <v>37</v>
      </c>
      <c r="C1" s="26" t="s">
        <v>36</v>
      </c>
      <c r="D1" s="26" t="s">
        <v>35</v>
      </c>
      <c r="F1" s="26" t="s">
        <v>35</v>
      </c>
      <c r="G1" s="26" t="s">
        <v>49</v>
      </c>
      <c r="H1" s="32" t="s">
        <v>51</v>
      </c>
      <c r="I1" s="32" t="s">
        <v>25</v>
      </c>
      <c r="J1" s="32" t="s">
        <v>53</v>
      </c>
    </row>
    <row r="2" spans="1:10" x14ac:dyDescent="0.3">
      <c r="A2" s="28">
        <v>0</v>
      </c>
      <c r="B2" s="28">
        <v>0</v>
      </c>
      <c r="C2" s="28">
        <v>-999</v>
      </c>
      <c r="D2" s="28" t="s">
        <v>19</v>
      </c>
      <c r="F2" s="33" t="s">
        <v>19</v>
      </c>
      <c r="G2" s="33" t="s">
        <v>17</v>
      </c>
      <c r="H2" s="33" t="s">
        <v>20</v>
      </c>
      <c r="I2" s="33" t="s">
        <v>16</v>
      </c>
      <c r="J2" s="33" t="s">
        <v>55</v>
      </c>
    </row>
    <row r="3" spans="1:10" x14ac:dyDescent="0.3">
      <c r="A3" s="28">
        <v>0</v>
      </c>
      <c r="B3" s="28">
        <v>1</v>
      </c>
      <c r="C3" s="28">
        <v>0</v>
      </c>
      <c r="D3" s="28" t="s">
        <v>19</v>
      </c>
      <c r="F3" s="33" t="s">
        <v>34</v>
      </c>
      <c r="G3" s="33" t="s">
        <v>50</v>
      </c>
      <c r="H3" s="33" t="s">
        <v>15</v>
      </c>
      <c r="I3" s="33" t="s">
        <v>18</v>
      </c>
      <c r="J3" s="33" t="s">
        <v>54</v>
      </c>
    </row>
    <row r="4" spans="1:10" x14ac:dyDescent="0.3">
      <c r="A4" s="28">
        <v>1</v>
      </c>
      <c r="B4" s="28">
        <v>1</v>
      </c>
      <c r="C4" s="28">
        <f t="shared" ref="C4:C28" si="0">+A4*B4</f>
        <v>1</v>
      </c>
      <c r="D4" s="28" t="s">
        <v>19</v>
      </c>
      <c r="F4" s="33" t="s">
        <v>33</v>
      </c>
      <c r="G4" s="33" t="s">
        <v>23</v>
      </c>
      <c r="H4" s="33"/>
      <c r="I4" s="33" t="s">
        <v>52</v>
      </c>
      <c r="J4" s="33" t="s">
        <v>58</v>
      </c>
    </row>
    <row r="5" spans="1:10" x14ac:dyDescent="0.3">
      <c r="A5" s="28">
        <v>2</v>
      </c>
      <c r="B5" s="28">
        <v>1</v>
      </c>
      <c r="C5" s="28">
        <f t="shared" si="0"/>
        <v>2</v>
      </c>
      <c r="D5" s="28" t="s">
        <v>19</v>
      </c>
      <c r="F5" s="33" t="s">
        <v>32</v>
      </c>
      <c r="G5" s="33" t="s">
        <v>22</v>
      </c>
      <c r="H5" s="33"/>
      <c r="I5" s="33"/>
      <c r="J5" s="33" t="s">
        <v>56</v>
      </c>
    </row>
    <row r="6" spans="1:10" x14ac:dyDescent="0.3">
      <c r="A6" s="28">
        <v>1</v>
      </c>
      <c r="B6" s="28">
        <v>2</v>
      </c>
      <c r="C6" s="28">
        <f t="shared" si="0"/>
        <v>2</v>
      </c>
      <c r="D6" s="28" t="s">
        <v>19</v>
      </c>
      <c r="F6" s="33"/>
      <c r="G6" s="33" t="s">
        <v>21</v>
      </c>
      <c r="H6" s="33"/>
      <c r="I6" s="33"/>
      <c r="J6" s="33" t="s">
        <v>57</v>
      </c>
    </row>
    <row r="7" spans="1:10" x14ac:dyDescent="0.3">
      <c r="A7" s="28">
        <v>3</v>
      </c>
      <c r="B7" s="28">
        <v>1</v>
      </c>
      <c r="C7" s="28">
        <f t="shared" si="0"/>
        <v>3</v>
      </c>
      <c r="D7" s="28" t="s">
        <v>19</v>
      </c>
    </row>
    <row r="8" spans="1:10" x14ac:dyDescent="0.3">
      <c r="A8" s="28">
        <v>1</v>
      </c>
      <c r="B8" s="28">
        <v>3</v>
      </c>
      <c r="C8" s="28">
        <f t="shared" si="0"/>
        <v>3</v>
      </c>
      <c r="D8" s="28" t="s">
        <v>19</v>
      </c>
    </row>
    <row r="9" spans="1:10" x14ac:dyDescent="0.3">
      <c r="A9" s="28">
        <v>4</v>
      </c>
      <c r="B9" s="28">
        <v>1</v>
      </c>
      <c r="C9" s="28">
        <f t="shared" si="0"/>
        <v>4</v>
      </c>
      <c r="D9" s="28" t="s">
        <v>19</v>
      </c>
    </row>
    <row r="10" spans="1:10" x14ac:dyDescent="0.3">
      <c r="A10" s="28">
        <v>2</v>
      </c>
      <c r="B10" s="28">
        <v>2</v>
      </c>
      <c r="C10" s="28">
        <f t="shared" si="0"/>
        <v>4</v>
      </c>
      <c r="D10" s="28" t="s">
        <v>19</v>
      </c>
    </row>
    <row r="11" spans="1:10" x14ac:dyDescent="0.3">
      <c r="A11" s="28">
        <v>1</v>
      </c>
      <c r="B11" s="28">
        <v>4</v>
      </c>
      <c r="C11" s="28">
        <f t="shared" si="0"/>
        <v>4</v>
      </c>
      <c r="D11" s="28" t="s">
        <v>19</v>
      </c>
    </row>
    <row r="12" spans="1:10" x14ac:dyDescent="0.3">
      <c r="A12" s="28">
        <v>5</v>
      </c>
      <c r="B12" s="28">
        <v>1</v>
      </c>
      <c r="C12" s="28">
        <f t="shared" si="0"/>
        <v>5</v>
      </c>
      <c r="D12" s="28" t="s">
        <v>19</v>
      </c>
    </row>
    <row r="13" spans="1:10" x14ac:dyDescent="0.3">
      <c r="A13" s="28">
        <v>1</v>
      </c>
      <c r="B13" s="28">
        <v>5</v>
      </c>
      <c r="C13" s="28">
        <f t="shared" si="0"/>
        <v>5</v>
      </c>
      <c r="D13" s="28" t="s">
        <v>19</v>
      </c>
    </row>
    <row r="14" spans="1:10" x14ac:dyDescent="0.3">
      <c r="A14" s="29">
        <v>3</v>
      </c>
      <c r="B14" s="29">
        <v>2</v>
      </c>
      <c r="C14" s="29">
        <f t="shared" si="0"/>
        <v>6</v>
      </c>
      <c r="D14" s="29" t="s">
        <v>34</v>
      </c>
    </row>
    <row r="15" spans="1:10" x14ac:dyDescent="0.3">
      <c r="A15" s="29">
        <v>2</v>
      </c>
      <c r="B15" s="29">
        <v>3</v>
      </c>
      <c r="C15" s="29">
        <f t="shared" si="0"/>
        <v>6</v>
      </c>
      <c r="D15" s="29" t="s">
        <v>34</v>
      </c>
    </row>
    <row r="16" spans="1:10" x14ac:dyDescent="0.3">
      <c r="A16" s="29">
        <v>4</v>
      </c>
      <c r="B16" s="29">
        <v>2</v>
      </c>
      <c r="C16" s="29">
        <f t="shared" si="0"/>
        <v>8</v>
      </c>
      <c r="D16" s="29" t="s">
        <v>34</v>
      </c>
    </row>
    <row r="17" spans="1:4" x14ac:dyDescent="0.3">
      <c r="A17" s="29">
        <v>2</v>
      </c>
      <c r="B17" s="29">
        <v>4</v>
      </c>
      <c r="C17" s="29">
        <f t="shared" si="0"/>
        <v>8</v>
      </c>
      <c r="D17" s="29" t="s">
        <v>34</v>
      </c>
    </row>
    <row r="18" spans="1:4" x14ac:dyDescent="0.3">
      <c r="A18" s="29">
        <v>3</v>
      </c>
      <c r="B18" s="29">
        <v>3</v>
      </c>
      <c r="C18" s="29">
        <f t="shared" si="0"/>
        <v>9</v>
      </c>
      <c r="D18" s="29" t="s">
        <v>34</v>
      </c>
    </row>
    <row r="19" spans="1:4" x14ac:dyDescent="0.3">
      <c r="A19" s="29">
        <v>5</v>
      </c>
      <c r="B19" s="29">
        <v>2</v>
      </c>
      <c r="C19" s="29">
        <f t="shared" si="0"/>
        <v>10</v>
      </c>
      <c r="D19" s="29" t="s">
        <v>34</v>
      </c>
    </row>
    <row r="20" spans="1:4" x14ac:dyDescent="0.3">
      <c r="A20" s="29">
        <v>2</v>
      </c>
      <c r="B20" s="29">
        <v>5</v>
      </c>
      <c r="C20" s="29">
        <f t="shared" si="0"/>
        <v>10</v>
      </c>
      <c r="D20" s="29" t="s">
        <v>34</v>
      </c>
    </row>
    <row r="21" spans="1:4" x14ac:dyDescent="0.3">
      <c r="A21" s="30">
        <v>4</v>
      </c>
      <c r="B21" s="30">
        <v>3</v>
      </c>
      <c r="C21" s="30">
        <f t="shared" si="0"/>
        <v>12</v>
      </c>
      <c r="D21" s="30" t="s">
        <v>33</v>
      </c>
    </row>
    <row r="22" spans="1:4" x14ac:dyDescent="0.3">
      <c r="A22" s="30">
        <v>3</v>
      </c>
      <c r="B22" s="30">
        <v>4</v>
      </c>
      <c r="C22" s="30">
        <f t="shared" si="0"/>
        <v>12</v>
      </c>
      <c r="D22" s="30" t="s">
        <v>33</v>
      </c>
    </row>
    <row r="23" spans="1:4" x14ac:dyDescent="0.3">
      <c r="A23" s="30">
        <v>5</v>
      </c>
      <c r="B23" s="30">
        <v>3</v>
      </c>
      <c r="C23" s="30">
        <f t="shared" si="0"/>
        <v>15</v>
      </c>
      <c r="D23" s="30" t="s">
        <v>33</v>
      </c>
    </row>
    <row r="24" spans="1:4" x14ac:dyDescent="0.3">
      <c r="A24" s="30">
        <v>3</v>
      </c>
      <c r="B24" s="30">
        <v>5</v>
      </c>
      <c r="C24" s="30">
        <f t="shared" si="0"/>
        <v>15</v>
      </c>
      <c r="D24" s="30" t="s">
        <v>33</v>
      </c>
    </row>
    <row r="25" spans="1:4" x14ac:dyDescent="0.3">
      <c r="A25" s="31">
        <v>4</v>
      </c>
      <c r="B25" s="31">
        <v>4</v>
      </c>
      <c r="C25" s="31">
        <f t="shared" si="0"/>
        <v>16</v>
      </c>
      <c r="D25" s="31" t="s">
        <v>32</v>
      </c>
    </row>
    <row r="26" spans="1:4" x14ac:dyDescent="0.3">
      <c r="A26" s="31">
        <v>5</v>
      </c>
      <c r="B26" s="31">
        <v>4</v>
      </c>
      <c r="C26" s="31">
        <f t="shared" si="0"/>
        <v>20</v>
      </c>
      <c r="D26" s="31" t="s">
        <v>32</v>
      </c>
    </row>
    <row r="27" spans="1:4" x14ac:dyDescent="0.3">
      <c r="A27" s="31">
        <v>4</v>
      </c>
      <c r="B27" s="31">
        <v>5</v>
      </c>
      <c r="C27" s="31">
        <f t="shared" si="0"/>
        <v>20</v>
      </c>
      <c r="D27" s="31" t="s">
        <v>32</v>
      </c>
    </row>
    <row r="28" spans="1:4" x14ac:dyDescent="0.3">
      <c r="A28" s="31">
        <v>5</v>
      </c>
      <c r="B28" s="31">
        <v>5</v>
      </c>
      <c r="C28" s="31">
        <f t="shared" si="0"/>
        <v>25</v>
      </c>
      <c r="D28" s="31" t="s">
        <v>32</v>
      </c>
    </row>
  </sheetData>
  <sortState xmlns:xlrd2="http://schemas.microsoft.com/office/spreadsheetml/2017/richdata2" ref="A2:D28">
    <sortCondition ref="C4:C28"/>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7"/>
  <sheetViews>
    <sheetView showGridLines="0" topLeftCell="A16" zoomScale="220" zoomScaleNormal="220" workbookViewId="0">
      <selection activeCell="G16" sqref="G16"/>
    </sheetView>
  </sheetViews>
  <sheetFormatPr baseColWidth="10" defaultColWidth="11.5703125" defaultRowHeight="12.75" x14ac:dyDescent="0.2"/>
  <cols>
    <col min="1" max="1" width="16.140625" style="12" bestFit="1" customWidth="1"/>
    <col min="2" max="2" width="5.5703125" style="16" customWidth="1"/>
    <col min="3" max="3" width="29.140625" style="12" bestFit="1" customWidth="1"/>
    <col min="4" max="4" width="3.85546875" style="12" bestFit="1" customWidth="1"/>
    <col min="5" max="5" width="27" style="12" bestFit="1" customWidth="1"/>
    <col min="6" max="6" width="11.140625" style="12" customWidth="1"/>
    <col min="7" max="7" width="10.28515625" style="12" bestFit="1" customWidth="1"/>
    <col min="8" max="8" width="11.42578125" style="12" bestFit="1" customWidth="1"/>
    <col min="9" max="10" width="11.7109375" style="12" bestFit="1" customWidth="1"/>
    <col min="11" max="11" width="14.140625" style="12" bestFit="1" customWidth="1"/>
    <col min="12" max="12" width="15.42578125" style="12" bestFit="1" customWidth="1"/>
    <col min="13" max="16384" width="11.5703125" style="12"/>
  </cols>
  <sheetData>
    <row r="1" spans="1:9" x14ac:dyDescent="0.2">
      <c r="A1" s="10" t="s">
        <v>0</v>
      </c>
      <c r="B1" s="11" t="s">
        <v>1</v>
      </c>
      <c r="C1" s="10" t="s">
        <v>39</v>
      </c>
      <c r="D1" s="10" t="s">
        <v>1</v>
      </c>
      <c r="E1" s="10" t="s">
        <v>8</v>
      </c>
    </row>
    <row r="2" spans="1:9" x14ac:dyDescent="0.2">
      <c r="A2" s="13" t="s">
        <v>2</v>
      </c>
      <c r="B2" s="14">
        <v>1</v>
      </c>
      <c r="C2" s="15" t="s">
        <v>2</v>
      </c>
      <c r="D2" s="15">
        <v>1</v>
      </c>
      <c r="E2" s="13" t="s">
        <v>10</v>
      </c>
    </row>
    <row r="3" spans="1:9" x14ac:dyDescent="0.2">
      <c r="A3" s="13" t="s">
        <v>3</v>
      </c>
      <c r="B3" s="14">
        <v>2</v>
      </c>
      <c r="C3" s="15" t="s">
        <v>3</v>
      </c>
      <c r="D3" s="15">
        <v>2</v>
      </c>
      <c r="E3" s="13" t="s">
        <v>11</v>
      </c>
    </row>
    <row r="4" spans="1:9" x14ac:dyDescent="0.2">
      <c r="A4" s="13" t="s">
        <v>4</v>
      </c>
      <c r="B4" s="14">
        <v>3</v>
      </c>
      <c r="C4" s="15" t="s">
        <v>4</v>
      </c>
      <c r="D4" s="15">
        <v>3</v>
      </c>
      <c r="E4" s="13" t="s">
        <v>9</v>
      </c>
    </row>
    <row r="5" spans="1:9" x14ac:dyDescent="0.2">
      <c r="A5" s="13" t="s">
        <v>117</v>
      </c>
      <c r="B5" s="14">
        <v>4</v>
      </c>
      <c r="C5" s="15" t="s">
        <v>117</v>
      </c>
      <c r="D5" s="15">
        <v>4</v>
      </c>
      <c r="E5" s="13" t="s">
        <v>12</v>
      </c>
    </row>
    <row r="6" spans="1:9" x14ac:dyDescent="0.2">
      <c r="A6" s="13" t="s">
        <v>5</v>
      </c>
      <c r="B6" s="14">
        <v>5</v>
      </c>
      <c r="C6" s="15" t="s">
        <v>5</v>
      </c>
      <c r="D6" s="15">
        <v>5</v>
      </c>
      <c r="E6" s="13" t="s">
        <v>118</v>
      </c>
    </row>
    <row r="7" spans="1:9" x14ac:dyDescent="0.2">
      <c r="A7" s="13" t="s">
        <v>6</v>
      </c>
      <c r="B7" s="14">
        <v>6</v>
      </c>
      <c r="C7" s="15" t="s">
        <v>6</v>
      </c>
      <c r="D7" s="15">
        <v>6</v>
      </c>
      <c r="E7" s="13" t="s">
        <v>13</v>
      </c>
    </row>
    <row r="8" spans="1:9" x14ac:dyDescent="0.2">
      <c r="A8" s="13" t="s">
        <v>7</v>
      </c>
      <c r="B8" s="14">
        <v>7</v>
      </c>
      <c r="C8" s="15" t="s">
        <v>7</v>
      </c>
      <c r="D8" s="15">
        <v>7</v>
      </c>
      <c r="E8" s="13" t="s">
        <v>14</v>
      </c>
    </row>
    <row r="9" spans="1:9" ht="13.5" thickBot="1" x14ac:dyDescent="0.25"/>
    <row r="10" spans="1:9" ht="13.5" thickBot="1" x14ac:dyDescent="0.25">
      <c r="G10" s="92" t="s">
        <v>415</v>
      </c>
      <c r="H10" s="93"/>
    </row>
    <row r="11" spans="1:9" ht="13.5" thickBot="1" x14ac:dyDescent="0.25">
      <c r="B11" s="17" t="s">
        <v>40</v>
      </c>
      <c r="E11" s="75" t="s">
        <v>41</v>
      </c>
      <c r="F11" s="80" t="s">
        <v>285</v>
      </c>
      <c r="G11" s="76" t="s">
        <v>413</v>
      </c>
      <c r="H11" s="68" t="s">
        <v>414</v>
      </c>
      <c r="I11" s="67"/>
    </row>
    <row r="12" spans="1:9" x14ac:dyDescent="0.2">
      <c r="A12" s="12">
        <v>1</v>
      </c>
      <c r="B12" s="18" t="s">
        <v>60</v>
      </c>
      <c r="E12" s="74" t="s">
        <v>416</v>
      </c>
      <c r="F12" s="81" t="s">
        <v>286</v>
      </c>
      <c r="G12" s="77">
        <v>0</v>
      </c>
      <c r="H12" s="70">
        <v>28704496.3325</v>
      </c>
      <c r="I12" s="67"/>
    </row>
    <row r="13" spans="1:9" x14ac:dyDescent="0.2">
      <c r="A13" s="12">
        <v>2</v>
      </c>
      <c r="B13" s="18" t="s">
        <v>61</v>
      </c>
      <c r="E13" s="69" t="s">
        <v>45</v>
      </c>
      <c r="F13" s="82" t="s">
        <v>287</v>
      </c>
      <c r="G13" s="78">
        <v>28704496.3325</v>
      </c>
      <c r="H13" s="71">
        <v>57408992.664999999</v>
      </c>
      <c r="I13" s="67"/>
    </row>
    <row r="14" spans="1:9" x14ac:dyDescent="0.2">
      <c r="A14" s="12">
        <v>3</v>
      </c>
      <c r="B14" s="18" t="s">
        <v>42</v>
      </c>
      <c r="E14" s="69" t="s">
        <v>46</v>
      </c>
      <c r="F14" s="82" t="s">
        <v>288</v>
      </c>
      <c r="G14" s="78">
        <v>57408992.664999999</v>
      </c>
      <c r="H14" s="71">
        <v>172226977.995</v>
      </c>
      <c r="I14" s="67"/>
    </row>
    <row r="15" spans="1:9" x14ac:dyDescent="0.2">
      <c r="A15" s="12">
        <v>4</v>
      </c>
      <c r="B15" s="18" t="s">
        <v>43</v>
      </c>
      <c r="E15" s="69" t="s">
        <v>47</v>
      </c>
      <c r="F15" s="82" t="s">
        <v>289</v>
      </c>
      <c r="G15" s="78">
        <v>172226977.995</v>
      </c>
      <c r="H15" s="71">
        <v>574089926.64999998</v>
      </c>
      <c r="I15" s="67"/>
    </row>
    <row r="16" spans="1:9" ht="13.5" thickBot="1" x14ac:dyDescent="0.25">
      <c r="A16" s="12">
        <v>5</v>
      </c>
      <c r="B16" s="18" t="s">
        <v>44</v>
      </c>
      <c r="E16" s="72" t="s">
        <v>48</v>
      </c>
      <c r="F16" s="83" t="s">
        <v>290</v>
      </c>
      <c r="G16" s="79">
        <v>574089926.64999998</v>
      </c>
      <c r="H16" s="73">
        <v>5740899266.5</v>
      </c>
      <c r="I16" s="67"/>
    </row>
    <row r="17" s="12" customFormat="1" x14ac:dyDescent="0.2"/>
  </sheetData>
  <mergeCells count="1">
    <mergeCell ref="G10:H10"/>
  </mergeCell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DATA Registro eventos SARO</vt:lpstr>
      <vt:lpstr>Descripcion campos registro</vt:lpstr>
      <vt:lpstr>RIESGO INHERENTE </vt:lpstr>
      <vt:lpstr>Plan de Continuidad</vt:lpstr>
      <vt:lpstr>riesgo inherente-Anexo </vt:lpstr>
      <vt:lpstr>Codificacion</vt:lpstr>
      <vt:lpstr>'Plan de Continuidad'!Títulos_a_imprimir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Diego Fernando Betancour Palacios</cp:lastModifiedBy>
  <dcterms:created xsi:type="dcterms:W3CDTF">2018-09-29T14:15:01Z</dcterms:created>
  <dcterms:modified xsi:type="dcterms:W3CDTF">2022-09-27T18:46:35Z</dcterms:modified>
</cp:coreProperties>
</file>