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ink/ink1.xml" ContentType="application/inkml+xml"/>
  <Override PartName="/xl/ink/ink2.xml" ContentType="application/inkml+xml"/>
  <Override PartName="/xl/ink/ink3.xml" ContentType="application/inkml+xml"/>
  <Override PartName="/xl/ink/ink4.xml" ContentType="application/inkml+xml"/>
  <Override PartName="/xl/ink/ink5.xml" ContentType="application/inkml+xml"/>
  <Override PartName="/xl/ink/ink6.xml" ContentType="application/inkml+xml"/>
  <Override PartName="/xl/ink/ink7.xml" ContentType="application/inkml+xml"/>
  <Override PartName="/xl/ink/ink8.xml" ContentType="application/inkml+xml"/>
  <Override PartName="/xl/ink/ink9.xml" ContentType="application/inkml+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3.xml" ContentType="application/vnd.openxmlformats-officedocument.drawing+xml"/>
  <Override PartName="/xl/comments2.xml" ContentType="application/vnd.openxmlformats-officedocument.spreadsheetml.comments+xml"/>
  <Override PartName="/xl/ink/ink10.xml" ContentType="application/inkml+xml"/>
  <Override PartName="/xl/ink/ink11.xml" ContentType="application/inkml+xml"/>
  <Override PartName="/xl/ink/ink12.xml" ContentType="application/inkml+xml"/>
  <Override PartName="/xl/ink/ink13.xml" ContentType="application/inkml+xml"/>
  <Override PartName="/xl/ink/ink14.xml" ContentType="application/inkml+xml"/>
  <Override PartName="/xl/ink/ink15.xml" ContentType="application/inkml+xml"/>
  <Override PartName="/xl/ink/ink16.xml" ContentType="application/inkml+xml"/>
  <Override PartName="/xl/drawings/drawing4.xml" ContentType="application/vnd.openxmlformats-officedocument.drawing+xml"/>
  <Override PartName="/xl/ink/ink17.xml" ContentType="application/inkml+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codeName="ThisWorkbook"/>
  <mc:AlternateContent xmlns:mc="http://schemas.openxmlformats.org/markup-compatibility/2006">
    <mc:Choice Requires="x15">
      <x15ac:absPath xmlns:x15ac="http://schemas.microsoft.com/office/spreadsheetml/2010/11/ac" url="C:\Users\jhonm\OneDrive\Documentos\Eventos\3.2022\9. IV Encuentro Oficiales de cumplimiento\Material Academico\"/>
    </mc:Choice>
  </mc:AlternateContent>
  <xr:revisionPtr revIDLastSave="0" documentId="13_ncr:1_{EDC8FCFA-86BC-4A75-8530-599EE4E28490}" xr6:coauthVersionLast="47" xr6:coauthVersionMax="47" xr10:uidLastSave="{00000000-0000-0000-0000-000000000000}"/>
  <bookViews>
    <workbookView xWindow="-93" yWindow="-93" windowWidth="25786" windowHeight="13866" tabRatio="946" activeTab="2" xr2:uid="{00000000-000D-0000-FFFF-FFFF00000000}"/>
  </bookViews>
  <sheets>
    <sheet name="DFBP consultrores" sheetId="162" r:id="rId1"/>
    <sheet name="RIESGO INHERENTE" sheetId="167" r:id="rId2"/>
    <sheet name="Anexo-riesgo inherente" sheetId="168" r:id="rId3"/>
    <sheet name="CRITERIOS ANALISIS EVALUACION" sheetId="170" r:id="rId4"/>
  </sheets>
  <externalReferences>
    <externalReference r:id="rId5"/>
    <externalReference r:id="rId6"/>
    <externalReference r:id="rId7"/>
    <externalReference r:id="rId8"/>
    <externalReference r:id="rId9"/>
    <externalReference r:id="rId10"/>
  </externalReferences>
  <definedNames>
    <definedName name="___nit1" localSheetId="3">#REF!</definedName>
    <definedName name="___nit1" localSheetId="0">#REF!</definedName>
    <definedName name="___nit1">#REF!</definedName>
    <definedName name="__nit1" localSheetId="0">#REF!</definedName>
    <definedName name="__nit1">#REF!</definedName>
    <definedName name="_xlnm._FilterDatabase" localSheetId="2" hidden="1">'Anexo-riesgo inherente'!$AB$2:$AK$22</definedName>
    <definedName name="_Key1" localSheetId="3" hidden="1">#REF!</definedName>
    <definedName name="_Key1" localSheetId="0" hidden="1">#REF!</definedName>
    <definedName name="_Key1" hidden="1">#REF!</definedName>
    <definedName name="_Key2" localSheetId="0" hidden="1">#REF!</definedName>
    <definedName name="_Key2" hidden="1">#REF!</definedName>
    <definedName name="_nit1" localSheetId="0">#REF!</definedName>
    <definedName name="_nit1">#REF!</definedName>
    <definedName name="_Order1" hidden="1">255</definedName>
    <definedName name="_Order2" hidden="1">255</definedName>
    <definedName name="_Sort" localSheetId="3" hidden="1">#REF!</definedName>
    <definedName name="_Sort" localSheetId="0" hidden="1">#REF!</definedName>
    <definedName name="_Sort" hidden="1">#REF!</definedName>
    <definedName name="A_impresión_IM" localSheetId="0">#REF!</definedName>
    <definedName name="A_impresión_IM">#REF!</definedName>
    <definedName name="A43.44">'[1]1001'!#REF!</definedName>
    <definedName name="aaa" localSheetId="3">MATCH(0.01,End_Bal,-1)+1</definedName>
    <definedName name="aaa" localSheetId="0">MATCH(0.01,'DFBP consultrores'!End_Bal,-1)+1</definedName>
    <definedName name="aaa">MATCH(0.01,End_Bal,-1)+1</definedName>
    <definedName name="agencias">[2]Listas!$U$2:$U$10</definedName>
    <definedName name="avvillas" localSheetId="3">#REF!</definedName>
    <definedName name="avvillas" localSheetId="0">#REF!</definedName>
    <definedName name="avvillas">#REF!</definedName>
    <definedName name="BANCOS">[3]BANCOS!$A$2:$A$25</definedName>
    <definedName name="Beg_Bal" localSheetId="3">#REF!</definedName>
    <definedName name="Beg_Bal" localSheetId="0">#REF!</definedName>
    <definedName name="Beg_Bal">#REF!</definedName>
    <definedName name="cartera" localSheetId="0">#REF!</definedName>
    <definedName name="cartera">#REF!</definedName>
    <definedName name="clientes" localSheetId="0">#REF!</definedName>
    <definedName name="clientes">#REF!</definedName>
    <definedName name="Data" localSheetId="0">#REF!</definedName>
    <definedName name="Data">#REF!</definedName>
    <definedName name="depositos" localSheetId="0">#REF!</definedName>
    <definedName name="depositos">#REF!</definedName>
    <definedName name="DINERS" localSheetId="0">#REF!</definedName>
    <definedName name="DINERS">#REF!</definedName>
    <definedName name="End_Bal" localSheetId="0">#REF!</definedName>
    <definedName name="End_Bal">#REF!</definedName>
    <definedName name="Extra_Pay" localSheetId="0">#REF!</definedName>
    <definedName name="Extra_Pay">#REF!</definedName>
    <definedName name="FECHA" localSheetId="0">#REF!</definedName>
    <definedName name="FECHA">#REF!</definedName>
    <definedName name="Full_Print" localSheetId="0">#REF!</definedName>
    <definedName name="Full_Print">#REF!</definedName>
    <definedName name="Header_Row">ROW(#REF!)</definedName>
    <definedName name="Int" localSheetId="0">#REF!</definedName>
    <definedName name="Int">#REF!</definedName>
    <definedName name="Interest_Rate" localSheetId="0">#REF!</definedName>
    <definedName name="Interest_Rate">#REF!</definedName>
    <definedName name="ITEM" localSheetId="0">#REF!</definedName>
    <definedName name="ITEM">#REF!</definedName>
    <definedName name="Last_Row" localSheetId="3">IF([4]COOADAMS!Values_Entered,Header_Row+[4]COOADAMS!Number_of_Payments,Header_Row)</definedName>
    <definedName name="Last_Row" localSheetId="0">IF([4]COOADAMS!Values_Entered,Header_Row+[4]COOADAMS!Number_of_Payments,Header_Row)</definedName>
    <definedName name="Last_Row">IF([4]COOADAMS!Values_Entered,Header_Row+[4]COOADAMS!Number_of_Payments,Header_Row)</definedName>
    <definedName name="Loan_Amount" localSheetId="3">#REF!</definedName>
    <definedName name="Loan_Amount" localSheetId="0">#REF!</definedName>
    <definedName name="Loan_Amount">#REF!</definedName>
    <definedName name="Loan_Start" localSheetId="0">#REF!</definedName>
    <definedName name="Loan_Start">#REF!</definedName>
    <definedName name="Loan_Years" localSheetId="0">#REF!</definedName>
    <definedName name="Loan_Years">#REF!</definedName>
    <definedName name="MONITOR" localSheetId="0">#REF!</definedName>
    <definedName name="MONITOR">#REF!</definedName>
    <definedName name="MONITOR_AVVILLAS" localSheetId="0">#REF!</definedName>
    <definedName name="MONITOR_AVVILLAS">#REF!</definedName>
    <definedName name="Net_Income" localSheetId="0">#REF!</definedName>
    <definedName name="Net_Income">#REF!</definedName>
    <definedName name="NetIncomeGrowth" localSheetId="0">#REF!</definedName>
    <definedName name="NetIncomeGrowth">#REF!</definedName>
    <definedName name="nits" localSheetId="0">#REF!</definedName>
    <definedName name="nits">#REF!</definedName>
    <definedName name="NombreRango1" localSheetId="0">#REF!</definedName>
    <definedName name="NombreRango1">#REF!</definedName>
    <definedName name="Num_Pmt_Per_Year" localSheetId="0">#REF!</definedName>
    <definedName name="Num_Pmt_Per_Year">#REF!</definedName>
    <definedName name="Number_of_Payments" localSheetId="3">MATCH(0.01,End_Bal,-1)+1</definedName>
    <definedName name="Number_of_Payments" localSheetId="0">MATCH(0.01,'DFBP consultrores'!End_Bal,-1)+1</definedName>
    <definedName name="Number_of_Payments">MATCH(0.01,End_Bal,-1)+1</definedName>
    <definedName name="Other_Growth" localSheetId="3">#REF!</definedName>
    <definedName name="Other_Growth" localSheetId="0">#REF!</definedName>
    <definedName name="Other_Growth">#REF!</definedName>
    <definedName name="Pay_Date" localSheetId="0">#REF!</definedName>
    <definedName name="Pay_Date">#REF!</definedName>
    <definedName name="Pay_Num" localSheetId="0">#REF!</definedName>
    <definedName name="Pay_Num">#REF!</definedName>
    <definedName name="Payment_Date" localSheetId="3">DATE(YEAR(Loan_Start),MONTH(Loan_Start)+Payment_Number,DAY(Loan_Start))</definedName>
    <definedName name="Payment_Date" localSheetId="0">DATE(YEAR('DFBP consultrores'!Loan_Start),MONTH('DFBP consultrores'!Loan_Start)+Payment_Number,DAY('DFBP consultrores'!Loan_Start))</definedName>
    <definedName name="Payment_Date">DATE(YEAR(Loan_Start),MONTH(Loan_Start)+Payment_Number,DAY(Loan_Start))</definedName>
    <definedName name="Princ" localSheetId="3">#REF!</definedName>
    <definedName name="Princ" localSheetId="0">#REF!</definedName>
    <definedName name="Princ">#REF!</definedName>
    <definedName name="Print_Area_Reset" localSheetId="3">OFFSET(Full_Print,0,0,'CRITERIOS ANALISIS EVALUACION'!Last_Row)</definedName>
    <definedName name="Print_Area_Reset" localSheetId="0">OFFSET('DFBP consultrores'!Full_Print,0,0,'DFBP consultrores'!Last_Row)</definedName>
    <definedName name="Print_Area_Reset">OFFSET(Full_Print,0,0,Last_Row)</definedName>
    <definedName name="Rand1" localSheetId="3">#REF!</definedName>
    <definedName name="Rand1" localSheetId="0">#REF!</definedName>
    <definedName name="Rand1">#REF!</definedName>
    <definedName name="Rand2" localSheetId="0">#REF!</definedName>
    <definedName name="Rand2">#REF!</definedName>
    <definedName name="RangoBeneficiosNetos">[5]DatosResumen!$B$9:$B$19,[5]DatosResumen!$D$9:$D$19</definedName>
    <definedName name="Retail_Growth" localSheetId="3">#REF!</definedName>
    <definedName name="Retail_Growth" localSheetId="0">#REF!</definedName>
    <definedName name="Retail_Growth">#REF!</definedName>
    <definedName name="Revenue" localSheetId="0">#REF!</definedName>
    <definedName name="Revenue">#REF!</definedName>
    <definedName name="RevenueGrowth" localSheetId="0">#REF!</definedName>
    <definedName name="RevenueGrowth">#REF!</definedName>
    <definedName name="Sched_Pay" localSheetId="0">#REF!</definedName>
    <definedName name="Sched_Pay">#REF!</definedName>
    <definedName name="Scheduled_Extra_Payments" localSheetId="0">#REF!</definedName>
    <definedName name="Scheduled_Extra_Payments">#REF!</definedName>
    <definedName name="Scheduled_Interest_Rate" localSheetId="0">#REF!</definedName>
    <definedName name="Scheduled_Interest_Rate">#REF!</definedName>
    <definedName name="Scheduled_Monthly_Payment" localSheetId="0">#REF!</definedName>
    <definedName name="Scheduled_Monthly_Payment">#REF!</definedName>
    <definedName name="sdfda" localSheetId="3">Scheduled_Payment+Extra_Payment</definedName>
    <definedName name="sdfda" localSheetId="0">Scheduled_Payment+Extra_Payment</definedName>
    <definedName name="sdfda">Scheduled_Payment+Extra_Payment</definedName>
    <definedName name="seg" localSheetId="3">#REF!</definedName>
    <definedName name="seg" localSheetId="0">#REF!</definedName>
    <definedName name="seg">#REF!</definedName>
    <definedName name="TABLA" localSheetId="0">#REF!</definedName>
    <definedName name="TABLA">#REF!</definedName>
    <definedName name="tablasJG" localSheetId="0">#REF!</definedName>
    <definedName name="tablasJG">#REF!</definedName>
    <definedName name="Table1" localSheetId="0">#REF!</definedName>
    <definedName name="Table1">#REF!</definedName>
    <definedName name="tablita" localSheetId="0">#REF!</definedName>
    <definedName name="tablita">#REF!</definedName>
    <definedName name="Tax_Growth" localSheetId="0">#REF!</definedName>
    <definedName name="Tax_Growth">#REF!</definedName>
    <definedName name="_xlnm.Print_Titles">#N/A</definedName>
    <definedName name="Total_Interest" localSheetId="3">#REF!</definedName>
    <definedName name="Total_Interest" localSheetId="0">#REF!</definedName>
    <definedName name="Total_Interest">#REF!</definedName>
    <definedName name="Total_Pay" localSheetId="0">#REF!</definedName>
    <definedName name="Total_Pay">#REF!</definedName>
    <definedName name="Total_Payment" localSheetId="3">Scheduled_Payment+Extra_Payment</definedName>
    <definedName name="Total_Payment" localSheetId="0">Scheduled_Payment+Extra_Payment</definedName>
    <definedName name="Total_Payment">Scheduled_Payment+Extra_Payment</definedName>
    <definedName name="Values_Entered" localSheetId="3">IF('CRITERIOS ANALISIS EVALUACION'!Loan_Amount*Interest_Rate*Loan_Years*Loan_Start&gt;0,1,0)</definedName>
    <definedName name="Values_Entered" localSheetId="0">IF('DFBP consultrores'!Loan_Amount*'DFBP consultrores'!Interest_Rate*'DFBP consultrores'!Loan_Years*'DFBP consultrores'!Loan_Start&gt;0,1,0)</definedName>
    <definedName name="Values_Entered">IF(Loan_Amount*Interest_Rate*Loan_Years*Loan_Start&gt;0,1,0)</definedName>
    <definedName name="verificar" localSheetId="3">IF([4]COOADAMS!Values_Entered,Header_Row+[4]COOADAMS!Number_of_Payments,Header_Row)</definedName>
    <definedName name="verificar" localSheetId="0">IF([4]COOADAMS!Values_Entered,Header_Row+[4]COOADAMS!Number_of_Payments,Header_Row)</definedName>
    <definedName name="verificar">IF([4]COOADAMS!Values_Entered,Header_Row+[4]COOADAMS!Number_of_Payments,Header_Row)</definedName>
  </definedNames>
  <calcPr calcId="191029"/>
  <pivotCaches>
    <pivotCache cacheId="13" r:id="rId11"/>
  </pivotCaches>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K9" i="170" l="1"/>
  <c r="J9" i="170"/>
  <c r="I9" i="170"/>
  <c r="H9" i="170"/>
  <c r="G9" i="170"/>
  <c r="K8" i="170"/>
  <c r="J8" i="170"/>
  <c r="I8" i="170"/>
  <c r="H8" i="170"/>
  <c r="G8" i="170"/>
  <c r="K7" i="170"/>
  <c r="J7" i="170"/>
  <c r="I7" i="170"/>
  <c r="H7" i="170"/>
  <c r="G7" i="170"/>
  <c r="K6" i="170"/>
  <c r="J6" i="170"/>
  <c r="I6" i="170"/>
  <c r="H6" i="170"/>
  <c r="G6" i="170"/>
  <c r="K5" i="170"/>
  <c r="J5" i="170"/>
  <c r="I5" i="170"/>
  <c r="H5" i="170"/>
  <c r="G5" i="170"/>
  <c r="AJ21" i="168" l="1"/>
  <c r="AI21" i="168"/>
  <c r="AJ20" i="168"/>
  <c r="AI20" i="168"/>
  <c r="AJ18" i="168"/>
  <c r="AI18" i="168"/>
  <c r="AJ19" i="168"/>
  <c r="AI19" i="168"/>
  <c r="AJ17" i="168"/>
  <c r="AI17" i="168"/>
  <c r="AJ9" i="168"/>
  <c r="AI9" i="168"/>
  <c r="AJ13" i="168"/>
  <c r="AI13" i="168"/>
  <c r="AJ12" i="168"/>
  <c r="AI12" i="168"/>
  <c r="AJ7" i="168"/>
  <c r="AI7" i="168"/>
  <c r="AJ14" i="168"/>
  <c r="AI14" i="168"/>
  <c r="AJ22" i="168"/>
  <c r="AI22" i="168"/>
  <c r="AJ11" i="168"/>
  <c r="AI11" i="168"/>
  <c r="AJ10" i="168"/>
  <c r="AI10" i="168"/>
  <c r="AJ8" i="168"/>
  <c r="AI8" i="168"/>
  <c r="AJ5" i="168"/>
  <c r="AI5" i="168"/>
  <c r="AJ16" i="168"/>
  <c r="AI16" i="168"/>
  <c r="AJ15" i="168"/>
  <c r="AI15" i="168"/>
  <c r="AJ4" i="168"/>
  <c r="AI4" i="168"/>
  <c r="AJ3" i="168"/>
  <c r="AI3" i="168"/>
  <c r="AJ6" i="168"/>
  <c r="AI6" i="168"/>
  <c r="M23" i="167" l="1"/>
  <c r="M22" i="167"/>
  <c r="C28" i="168" l="1"/>
  <c r="C27" i="168"/>
  <c r="C26" i="168"/>
  <c r="C25" i="168"/>
  <c r="C24" i="168"/>
  <c r="C23" i="168"/>
  <c r="C22" i="168"/>
  <c r="C21" i="168"/>
  <c r="C20" i="168"/>
  <c r="C19" i="168"/>
  <c r="C18" i="168"/>
  <c r="C17" i="168"/>
  <c r="C16" i="168"/>
  <c r="M6" i="167" s="1"/>
  <c r="C15" i="168"/>
  <c r="C14" i="168"/>
  <c r="C13" i="168"/>
  <c r="C12" i="168"/>
  <c r="C11" i="168"/>
  <c r="C10" i="168"/>
  <c r="C9" i="168"/>
  <c r="C8" i="168"/>
  <c r="C7" i="168"/>
  <c r="C6" i="168"/>
  <c r="M5" i="167" s="1"/>
  <c r="C5" i="168"/>
  <c r="C4" i="168"/>
  <c r="AO16" i="167" l="1"/>
  <c r="AO6" i="167"/>
  <c r="AK19" i="168"/>
  <c r="AK14" i="168"/>
  <c r="AK17" i="168"/>
  <c r="AK21" i="168"/>
  <c r="AK8" i="168"/>
  <c r="AK12" i="168"/>
  <c r="AK20" i="168"/>
  <c r="AK5" i="168"/>
  <c r="AK13" i="168"/>
  <c r="AK7" i="168"/>
  <c r="AK11" i="168"/>
  <c r="AK22" i="168"/>
  <c r="AK3" i="168"/>
  <c r="AK10" i="168"/>
  <c r="AK9" i="168"/>
  <c r="AK18" i="168"/>
  <c r="AK6" i="168"/>
  <c r="AK16" i="168"/>
  <c r="AK4" i="168"/>
  <c r="AK15" i="168"/>
  <c r="AO5" i="167"/>
  <c r="AO15" i="167"/>
  <c r="AO4" i="167"/>
  <c r="M14" i="167"/>
  <c r="M17" i="167"/>
  <c r="AO13" i="167"/>
  <c r="AO20" i="167"/>
  <c r="M13" i="167"/>
  <c r="M18" i="167"/>
  <c r="M7" i="167"/>
  <c r="AO23" i="167"/>
  <c r="AO22" i="167"/>
  <c r="AO18" i="167"/>
  <c r="AO19" i="167"/>
  <c r="AO7" i="167"/>
  <c r="AO8" i="167"/>
  <c r="AO17" i="167"/>
  <c r="AO9" i="167"/>
  <c r="AO21" i="167"/>
  <c r="M10" i="167"/>
  <c r="AO3" i="167"/>
  <c r="AO11" i="167"/>
  <c r="M19" i="167"/>
  <c r="AO10" i="167"/>
  <c r="AO14" i="167"/>
  <c r="M3" i="167"/>
  <c r="M11" i="167"/>
  <c r="M15" i="167"/>
  <c r="M20" i="167"/>
  <c r="M4" i="167"/>
  <c r="M8" i="167"/>
  <c r="M12" i="167"/>
  <c r="M16" i="167"/>
  <c r="M21" i="167"/>
  <c r="AO12" i="167"/>
  <c r="M9" i="16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Diego</author>
  </authors>
  <commentList>
    <comment ref="K2" authorId="0" shapeId="0" xr:uid="{00000000-0006-0000-0100-000001000000}">
      <text>
        <r>
          <rPr>
            <sz val="9"/>
            <color indexed="81"/>
            <rFont val="Tahoma"/>
            <family val="2"/>
          </rPr>
          <t xml:space="preserve">Raro:            1
Improbable:   2
Potencial:      3
Probable:      4
Casi Certeza:  5 </t>
        </r>
      </text>
    </comment>
    <comment ref="L2" authorId="0" shapeId="0" xr:uid="{00000000-0006-0000-0100-000002000000}">
      <text>
        <r>
          <rPr>
            <sz val="9"/>
            <color indexed="81"/>
            <rFont val="Tahoma"/>
            <family val="2"/>
          </rPr>
          <t xml:space="preserve">Insignificante:     1
Menor:               2
Moderado:          3
Mayor:               4
Catastrófico:        5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Diego</author>
  </authors>
  <commentList>
    <comment ref="AC2" authorId="0" shapeId="0" xr:uid="{26AB1FDD-5B98-41DE-B2B2-A05D9BA50D86}">
      <text>
        <r>
          <rPr>
            <sz val="9"/>
            <color indexed="81"/>
            <rFont val="Tahoma"/>
            <family val="2"/>
          </rPr>
          <t xml:space="preserve">Raro:            1
Improbable:   2
Potencial:      3
Probable:      4
Casi Certeza:  5 </t>
        </r>
      </text>
    </comment>
    <comment ref="AD2" authorId="0" shapeId="0" xr:uid="{940734BF-3397-4F92-9D8B-DE03C2F37540}">
      <text>
        <r>
          <rPr>
            <sz val="9"/>
            <color indexed="81"/>
            <rFont val="Tahoma"/>
            <family val="2"/>
          </rPr>
          <t xml:space="preserve">Insignificante:     1
Menor:               2
Moderado:          3
Mayor:               4
Catastrófico:        5 </t>
        </r>
      </text>
    </comment>
  </commentList>
</comments>
</file>

<file path=xl/sharedStrings.xml><?xml version="1.0" encoding="utf-8"?>
<sst xmlns="http://schemas.openxmlformats.org/spreadsheetml/2006/main" count="810" uniqueCount="329">
  <si>
    <t>Media</t>
  </si>
  <si>
    <t>Oficial de Cumplimiento</t>
  </si>
  <si>
    <t>Operativo</t>
  </si>
  <si>
    <t>Contagio</t>
  </si>
  <si>
    <t>Alta</t>
  </si>
  <si>
    <t>IDENTIFICACION DEL RIESGO</t>
  </si>
  <si>
    <t>EVALUACION DEL RIESGO INHERENTE</t>
  </si>
  <si>
    <t>EVALUACION DE LOS CONTROLES EXISTENTES</t>
  </si>
  <si>
    <t xml:space="preserve"> RIESGO RESIDUAL</t>
  </si>
  <si>
    <t>TRATAMIENTO DEL RIESGO</t>
  </si>
  <si>
    <t>SEGUIMIENTO</t>
  </si>
  <si>
    <t>RIESGO</t>
  </si>
  <si>
    <t>Que puede suceder</t>
  </si>
  <si>
    <t>Como puede suceder</t>
  </si>
  <si>
    <t>Por qué puede suceder</t>
  </si>
  <si>
    <t>Probabilidad (Raro: 1 Improbable: 2, Potencial: 3, Probable: 4,      Casi Certeza: 5)</t>
  </si>
  <si>
    <t xml:space="preserve">Impacto: Insignificante: 1
Menor: 2
Moderado: 3
Mayor: 4
Catastrófico: 5 </t>
  </si>
  <si>
    <t>RIESGO INHERENTE</t>
  </si>
  <si>
    <t>Reducción de la Probabilidad (1, 2, 3, 4, 5) donde 1 casi no la reduce y 5 la reduce al maximo</t>
  </si>
  <si>
    <t>Reducción del Impacto (1, 2, 3, 4, 5) donde 1 casi no reduce el impacto y 5 lo reduce al máximo</t>
  </si>
  <si>
    <t>RIESGO RESIDUAL</t>
  </si>
  <si>
    <t>Descripcion del Control Requerido</t>
  </si>
  <si>
    <t>Responsable del Diseño e implementación</t>
  </si>
  <si>
    <t>Prioridad (Alta, Media, Baja)</t>
  </si>
  <si>
    <t>Responsable del Seguimiento</t>
  </si>
  <si>
    <t>Fecha de Seguimiento</t>
  </si>
  <si>
    <t>Estado de implementación</t>
  </si>
  <si>
    <t>Preventivo</t>
  </si>
  <si>
    <t>Captación de recursos de origen ilicito: Testaferrato</t>
  </si>
  <si>
    <t>Asociado apertura recursos que dice pertenecen a terceras personas: familiares o amigos</t>
  </si>
  <si>
    <t>No se establece claramente el origen de fondos de los recursos entregados por los asociados para aperturar depositos que no guarda relación con su nivel de ingresos o actividad economica</t>
  </si>
  <si>
    <t>Oficial de cumplimiento</t>
  </si>
  <si>
    <t>Detectivo</t>
  </si>
  <si>
    <t>Desembolso de recursos a personas vinculadas con actividades ilícitas</t>
  </si>
  <si>
    <t>El asociado solicita que en la cancelación de sus ahorros, o devolución de aportes o desembolso de crédito el recurso se gire a un tercero</t>
  </si>
  <si>
    <t>La entidad establece un convenio con una persona natural o jurídica</t>
  </si>
  <si>
    <t>No existe un procedimiento claro de vinculación de proveedores de convenios que garanticen la transparencia de su actividad</t>
  </si>
  <si>
    <t>Efectúan préstamos con la entidad para apalancar sus créditos a otras personas o asociados</t>
  </si>
  <si>
    <t>El asociado utiliza su capacidad de endeudamiento y cercanía con otros asociados o personas para prestarles dinero a USURA</t>
  </si>
  <si>
    <t>Después de iniciada la relación contractual, la contraparte es incluida</t>
  </si>
  <si>
    <t>No se cumplen los procesos de debida diligencia en la vinculacion de contrapartes</t>
  </si>
  <si>
    <t>Espacios sin diligenciar en el formato de vinculación, entrevistas no realizadas o verificacion de datos no realizadas, o documentos no aportados o no se consulta a las listas vinculantes</t>
  </si>
  <si>
    <t>Los asociados se niegan a diligenciar completo el formulario o adjuntar la documentación</t>
  </si>
  <si>
    <t>La entidad no cuenta con presupuesto para la actividad o los asociados se niegan a aportar la información o los documentos o diligencian de manera imcompleta el formulario, o no se verifica la información o no se actualiza el sistema</t>
  </si>
  <si>
    <t>Empleados vinculados con actividades u organizaciones delictivas</t>
  </si>
  <si>
    <t>Empleados colaboran con personas vinculadas a lavado omitiendo controles o falsificando información o haciendo operaciones en su nombre</t>
  </si>
  <si>
    <t>El sistema no cuenta con controles que limiten la manipulación de datos o permisos de acceso limitados y segmentados a las transacciones o no se desarrollan actividades especificas de seguimiento a los empleados / no se cuenta con una Revisoría Fiscal independiente.</t>
  </si>
  <si>
    <t>LEGAL</t>
  </si>
  <si>
    <t>No cumplimiento oportuno de los reportes a la UIAF</t>
  </si>
  <si>
    <t>El reporte no se envía o se envía de manera extemporanea</t>
  </si>
  <si>
    <t>Olvido / pérdida de las claves / incapacidad médica / fallas tecnológicas</t>
  </si>
  <si>
    <t>Sanciones por incumplimiento del SARLAFT</t>
  </si>
  <si>
    <t xml:space="preserve">Nivel de riesgo </t>
  </si>
  <si>
    <t>Proabilidad</t>
  </si>
  <si>
    <t>Severidad</t>
  </si>
  <si>
    <t>SCORE</t>
  </si>
  <si>
    <t>Riesgo Inherente</t>
  </si>
  <si>
    <t>Bajo</t>
  </si>
  <si>
    <t>Moderado</t>
  </si>
  <si>
    <t>Alto</t>
  </si>
  <si>
    <t>Crítico</t>
  </si>
  <si>
    <t>Realizan operaciones de captacion y colocación con la entidad que no guardan relación con su actividad economica</t>
  </si>
  <si>
    <t>alta</t>
  </si>
  <si>
    <t>Revisor Fiscal</t>
  </si>
  <si>
    <t>En Proceso</t>
  </si>
  <si>
    <t>Captación de recursos de origen ilicito: corrupción</t>
  </si>
  <si>
    <t xml:space="preserve">La persona era o es PEP, administra recursos publicos </t>
  </si>
  <si>
    <t>Gerencia</t>
  </si>
  <si>
    <t>Asociados dedicados al AGIOTISMO</t>
  </si>
  <si>
    <t>Inclusión de contrapartes en listas restrictivas</t>
  </si>
  <si>
    <t>No se efectua la actualización de datos anual</t>
  </si>
  <si>
    <t>La entidad no identifica operaciones que no guardan relación con el perfil economico de la contraparte</t>
  </si>
  <si>
    <t>La entidad no cuenta con herramientas tecnologicas automatizadas o el oficial de cumplimiento no aplica las herramientas manuales</t>
  </si>
  <si>
    <t>No tiene el Diplomado, curso de UIAF, tiene conflicto de interés o no tiene el perfil</t>
  </si>
  <si>
    <t>Oficial de cumplimeinto</t>
  </si>
  <si>
    <t>Total general</t>
  </si>
  <si>
    <t xml:space="preserve">Factor de riesgo </t>
  </si>
  <si>
    <t>Contrapartes/Productos</t>
  </si>
  <si>
    <t>Contrapartes</t>
  </si>
  <si>
    <t>La persona a la par con la actividad economica principal declarada se vincula con actividades ilícitas posterior a su ingreso</t>
  </si>
  <si>
    <t>No se detectan operaciones inusuales</t>
  </si>
  <si>
    <t xml:space="preserve">Estado </t>
  </si>
  <si>
    <t>Cada vez que se presente</t>
  </si>
  <si>
    <t xml:space="preserve">Anual </t>
  </si>
  <si>
    <t>Descripción del Control Existente 1</t>
  </si>
  <si>
    <t>Descripción del Control Existente 2</t>
  </si>
  <si>
    <t>Descripción del Control Existente 3</t>
  </si>
  <si>
    <t>Responsable de la ejecución del Control 2</t>
  </si>
  <si>
    <t>Responsable de la ejecución del Control 3</t>
  </si>
  <si>
    <t>Frecuencia de la aplicación del Control (permanente, periódica, esporádica) 3</t>
  </si>
  <si>
    <t>Tipo de Control (Detectivo / Preventivo) 3</t>
  </si>
  <si>
    <t>Descripción del Control Existente 4</t>
  </si>
  <si>
    <t>Responsable de la ejecución del Control 4</t>
  </si>
  <si>
    <t>Frecuencia de la aplicación del Control (permanente, periódica, esporádica) 4</t>
  </si>
  <si>
    <t>Tipo de Control (Detectivo / Preventivo) 4</t>
  </si>
  <si>
    <t>No se verifican los requisitos previos a su elección</t>
  </si>
  <si>
    <t>Tesoreria</t>
  </si>
  <si>
    <t>Baja</t>
  </si>
  <si>
    <t>Responsable de la ejecución del Control</t>
  </si>
  <si>
    <t>Frecuencia de la aplicación del Control (permanente, periódica, esporádica)</t>
  </si>
  <si>
    <t>Tipo de Control (Detectivo / Preventivo)</t>
  </si>
  <si>
    <t>Efectividad</t>
  </si>
  <si>
    <t xml:space="preserve">Asociados vinculados con actividades delictivas y/o  actividades de terrorismo </t>
  </si>
  <si>
    <t>Preventivo/Detectivo</t>
  </si>
  <si>
    <t>Porque deposita los recursos en la entidad producto de sus actividades de corrupción o pesar de que tenga condenas o investigaciones por autoridades fiscales o disciplinarias</t>
  </si>
  <si>
    <t>Recursos provenientes de corrupción al interior de las empresas patronales</t>
  </si>
  <si>
    <t>Robos, fraudes, sobornos y delitos similares producen recursos que recibe el asociado con los cuales abre depositos o paga créditos</t>
  </si>
  <si>
    <t>Personas directivos, ordenadores de gasto o jefes de compras y similares mandos medios y altos de la organización se sirven de su poder en beneficio propio sustrayendo recursos de la empresa</t>
  </si>
  <si>
    <t>No se puede comprobar la procedencia de la garantia</t>
  </si>
  <si>
    <t xml:space="preserve">El asociado adquiere un bien con riesgo de extinción de domino </t>
  </si>
  <si>
    <t>El asociado o codeudor adquiere un bien con fuentes de dinero obtenidos de manera ilicita</t>
  </si>
  <si>
    <t xml:space="preserve">Identificación basado en el conocimiento del asociado </t>
  </si>
  <si>
    <t xml:space="preserve">Parametrizar señales de alerta en el sistema de acuerdo a los resultados de la segmentación </t>
  </si>
  <si>
    <t>Revisor fiscal</t>
  </si>
  <si>
    <t>No diligenciamiento del formato de transacciones en efectivo o el formato de origen de fondos</t>
  </si>
  <si>
    <t>No se tiene adecuada preparación del oficial de cumplimiento o persona encargada o no se tiene actualizada la dirección de la entidad en la Supersolidaria o por olvido del encargado</t>
  </si>
  <si>
    <t>Mensualmente</t>
  </si>
  <si>
    <t xml:space="preserve">Bimestral </t>
  </si>
  <si>
    <t xml:space="preserve">Trimestral </t>
  </si>
  <si>
    <t xml:space="preserve">Semestral </t>
  </si>
  <si>
    <t>Contrapartes/Productos/Zona</t>
  </si>
  <si>
    <t>Frecuencia de la aplicación del Control 2</t>
  </si>
  <si>
    <t>Tipo de Control (Detectivo / Preventivo)2</t>
  </si>
  <si>
    <t>Efectividad 2</t>
  </si>
  <si>
    <t>Efectividad 3</t>
  </si>
  <si>
    <t>Efectividad  4</t>
  </si>
  <si>
    <t>Descripción del Control Existente 5</t>
  </si>
  <si>
    <t xml:space="preserve">Responsable de la ejecución </t>
  </si>
  <si>
    <t>Permanentemente</t>
  </si>
  <si>
    <t>Producto</t>
  </si>
  <si>
    <t>Canal/Productos</t>
  </si>
  <si>
    <t>Productos</t>
  </si>
  <si>
    <t xml:space="preserve">No ejecutado </t>
  </si>
  <si>
    <t xml:space="preserve">Ejectutado </t>
  </si>
  <si>
    <t>En proceso</t>
  </si>
  <si>
    <t xml:space="preserve">Programa anual de actualizacion de datos </t>
  </si>
  <si>
    <t>Contraparte</t>
  </si>
  <si>
    <t>Segregación de Funciones / limitación atribuciones</t>
  </si>
  <si>
    <t>Elección de Revisor Fiscal no ideneo</t>
  </si>
  <si>
    <t xml:space="preserve">Soliitud de los certificados antes del nombramiento </t>
  </si>
  <si>
    <t>Elección de oficial de cumplimiento principal y/o suplente no idoneo</t>
  </si>
  <si>
    <t>Funcionando</t>
  </si>
  <si>
    <t>Se reciben recursos en efectivo por caja que se quedan sin el control</t>
  </si>
  <si>
    <t>Olvido de la persona encargada.</t>
  </si>
  <si>
    <t>Inclusión en el cronograma de actividades mensual.</t>
  </si>
  <si>
    <t>Preventivo-Detectivo</t>
  </si>
  <si>
    <t>Oficial de cumplimiento suplente</t>
  </si>
  <si>
    <t>No se responden los requerimientos o en visita no se soporta adecuadamente el funcionamiento del sistema</t>
  </si>
  <si>
    <t xml:space="preserve">Reputacional </t>
  </si>
  <si>
    <t>Porque a traves de las redes sociales o de los medios de comunicación se extiende la idea de una crisis sistémica o pánico porque se piensa que el riesgo puede abarcar también a la entidad.</t>
  </si>
  <si>
    <t>#</t>
  </si>
  <si>
    <t># De eventos</t>
  </si>
  <si>
    <t xml:space="preserve">Riesgo Residual </t>
  </si>
  <si>
    <t>(-) Controles</t>
  </si>
  <si>
    <t xml:space="preserve">Matriz </t>
  </si>
  <si>
    <t>MATRIZ RIESGO INHERENTE</t>
  </si>
  <si>
    <t>MATRIZ RIESGO RESIDUAL</t>
  </si>
  <si>
    <t>MATRIZ RIESGO SIN CONTROLES</t>
  </si>
  <si>
    <t>MATRIZ RIESGO CON CONTROLES</t>
  </si>
  <si>
    <t>PROBABILIDAD</t>
  </si>
  <si>
    <t>SEVERIDAD</t>
  </si>
  <si>
    <t>Riesgo asociado</t>
  </si>
  <si>
    <t>Proceso de debida diligencia(Consulta en listas restrictivas y/o vinculantes de la afiliación)</t>
  </si>
  <si>
    <t>Consulta en listas vinculantes y/o restrictivas</t>
  </si>
  <si>
    <t xml:space="preserve">Consulta masiva anual </t>
  </si>
  <si>
    <t>Legal</t>
  </si>
  <si>
    <t>Reputacional</t>
  </si>
  <si>
    <t>Noticias falsas o generalizaciones en los medios de comunicación respecto a escándalos relacionados con lavado de activos en los que pueda asociarse el nombre de la entidad.</t>
  </si>
  <si>
    <t>Probabilidad despues de los controles</t>
  </si>
  <si>
    <t>Impacto despues de los controles</t>
  </si>
  <si>
    <t>R;19,20</t>
  </si>
  <si>
    <t>Indetificación de PEP´S a través del formulario de vinculación y/o actualizacion de datos.</t>
  </si>
  <si>
    <t xml:space="preserve">Consulta efectiva </t>
  </si>
  <si>
    <t>Entrevista personal para la apertura o retiro de ahorros</t>
  </si>
  <si>
    <r>
      <rPr>
        <sz val="9"/>
        <color theme="1"/>
        <rFont val="Arial Narrow"/>
        <family val="2"/>
      </rPr>
      <t>Ajustar carta de autorización de giro a un tercero Inlcuir; clausula</t>
    </r>
    <r>
      <rPr>
        <sz val="8"/>
        <color theme="1"/>
        <rFont val="Arial Narrow"/>
        <family val="2"/>
      </rPr>
      <t xml:space="preserve"> </t>
    </r>
    <r>
      <rPr>
        <sz val="8"/>
        <color rgb="FFFF0000"/>
        <rFont val="Arial Narrow"/>
        <family val="2"/>
      </rPr>
      <t>(</t>
    </r>
    <r>
      <rPr>
        <i/>
        <sz val="8"/>
        <color rgb="FFFF0000"/>
        <rFont val="Arial Narrow"/>
        <family val="2"/>
      </rPr>
      <t>Declaro que lo solicitado no hace parte ni hará parte o dará lugar a actividades ilicitas ni admitiré que terceros realicen transacciones a mi nombre, provenientes de las actividades ilícitas contempladas en el Código Penal Colombiano.</t>
    </r>
    <r>
      <rPr>
        <sz val="8"/>
        <color rgb="FFFF0000"/>
        <rFont val="Arial Narrow"/>
        <family val="2"/>
      </rPr>
      <t xml:space="preserve"> )</t>
    </r>
  </si>
  <si>
    <t xml:space="preserve">Evaluación formulario de proveedores </t>
  </si>
  <si>
    <t>Area correspondiente</t>
  </si>
  <si>
    <t>Estudio de titulos por parte de un experto.</t>
  </si>
  <si>
    <t>Consulta en listas vinculantes y/o restrictivas al beneficiario final del credito.</t>
  </si>
  <si>
    <t>Los empleados no cuentan con la capacitación sobre el diligenciamiento y la importancia del formato o la entidad no tiene definido el procedimiento de vinculación / El volumen de operaciones de ingresos y retiro de asociados es muy elevado para el numero de funcionarios.</t>
  </si>
  <si>
    <t>Procedimiento de debida diligencia definido y aplicado permanentemente</t>
  </si>
  <si>
    <t xml:space="preserve">Solicitar al sistema diligenciamiento completo de los campos para que tome la acción como actualizacion de datos.
</t>
  </si>
  <si>
    <t>Oficial de cumpliento suplente está en capacidad de realizar el informe en caso de que el principal no pueda realizarlo.</t>
  </si>
  <si>
    <t>Consulta en listas vinculantes y/o restrictivas como asociado.</t>
  </si>
  <si>
    <t>Consulta en listas FINANCIERAS</t>
  </si>
  <si>
    <t xml:space="preserve">Oficial de cumplimiento </t>
  </si>
  <si>
    <t>Idetinficación basados en el conocimiento del asociado</t>
  </si>
  <si>
    <t>R;2,6,10</t>
  </si>
  <si>
    <t>R;1,3,5,7,11,16</t>
  </si>
  <si>
    <t>R;8,9,13,14,15,17,18,19,20</t>
  </si>
  <si>
    <t>R;4,12</t>
  </si>
  <si>
    <t>R;2,6,10,1,3,5,7,11,16,8,9,13,14,15,4,12</t>
  </si>
  <si>
    <t>R;17,18</t>
  </si>
  <si>
    <t>Reportes internos de los empleados De la Cooperativa</t>
  </si>
  <si>
    <t>Miembros de los organos de direccion y control De la Cooperativa se ven envueltos en escandalos mediaticos relacionados con corrupción.</t>
  </si>
  <si>
    <t>Area Comercial</t>
  </si>
  <si>
    <t>Consolidacion Electronica de Operaciones</t>
  </si>
  <si>
    <t>Funcionarios de Caja/Asesores/Oficial de cumplimiento</t>
  </si>
  <si>
    <t>Solicitud informacion del Origen de Fondos 
(Solicitud de Documento Soporte)</t>
  </si>
  <si>
    <t>Seguimiento especial a PEP´S</t>
  </si>
  <si>
    <t>1. Implementar Formulario  Declaración de origen de fondos a partir de ___________ 
2. Incluir en el formulario de vinculacion solicitud de informacion especial  a PEP´S</t>
  </si>
  <si>
    <t>En el caso de operacione en efectivo cuando supera 10 millones se solicita el diligenciamiento del formato de operación en efectivo. (Con los debidos soportes que acrediten la operación).</t>
  </si>
  <si>
    <t>Cajero</t>
  </si>
  <si>
    <t>Funcionario que atiende la operación y/o Oficial de cumplimiento.</t>
  </si>
  <si>
    <t>Consolidacion Electronica de Operaciones (Analisis de los mayores ahorradores)</t>
  </si>
  <si>
    <t>De acuerdo al resultado de la segmentacion del producto del ahorro definir el parametro de segumiento especial. (Montos, frecuencias y numero de cuentas) Analisis Individual de cuentas activas.</t>
  </si>
  <si>
    <t>Cooperativas  se ven envueltas en un escándalo mediatico de lavado de activos en donde nada tiene que ver la entidad.</t>
  </si>
  <si>
    <t>En ejercicio de sus funciones se producen delitos y se asocia la imagen del funcionario con la Cooperativa por su calidad de directivo</t>
  </si>
  <si>
    <t>Falta de seguimiento estricto a los Miembros de los organos de direccion y control de la Cooperativa</t>
  </si>
  <si>
    <t>Porque la persona a la que se gira los recursos es agiotista o es una entidad que lava recursos o esta vinulado al delito de extorsión y no fue consultado en las listas vinculantes.</t>
  </si>
  <si>
    <t>Asesores comerciales</t>
  </si>
  <si>
    <t>Antes del desembolso se solicita el diligenciamiento del formulario de vinculacion a terceros  (Verificacion de datos y consulta en listas vinculantes y/o restrictivas)</t>
  </si>
  <si>
    <t>Revisión</t>
  </si>
  <si>
    <t>Aprobación</t>
  </si>
  <si>
    <t>Cuando el beneficiario del desembolso es asociado se solicita carta de autorización</t>
  </si>
  <si>
    <t>Asesores comerciales/Cajeros</t>
  </si>
  <si>
    <t>Solicitud diligenciamiento formulario de vinculación de proveedores</t>
  </si>
  <si>
    <t>Gerencia/Contabilidad/Oficial de cumplimiento/Auxiliar administrativo/Sistemas/Secretaria de Gerencia</t>
  </si>
  <si>
    <t>Asesores Comerciales/Oficial de cumplimiento</t>
  </si>
  <si>
    <t>Analisis de montos y frecuencias</t>
  </si>
  <si>
    <t xml:space="preserve">Seguimiento especial </t>
  </si>
  <si>
    <t>Consolidacion electronica atraves de herramientas informaticas</t>
  </si>
  <si>
    <t>Analisis de montos y frecuencias (Seguimiento especial empleados de la Cooperativa, Directivos y PEP´S)</t>
  </si>
  <si>
    <t>Identificar cargos y actividades economicas de mayor riesgo para realizar el seguimiento especial mensual.</t>
  </si>
  <si>
    <t>Solicitar los certificados de actualizacion de listas.</t>
  </si>
  <si>
    <t>Gerencia/Asesores comerciales</t>
  </si>
  <si>
    <t>Asesores Comerciales</t>
  </si>
  <si>
    <t>Analisis del alcance del estudio de titulos</t>
  </si>
  <si>
    <t xml:space="preserve">Prueba a la debida diligencia </t>
  </si>
  <si>
    <t>No es necesario un control adicional</t>
  </si>
  <si>
    <t>Actualización de datos en la apertura o utilización de productos o servicios.</t>
  </si>
  <si>
    <t>Asesores comerciales/Cajeros/Auxiliar de cartera/Asistente administrativo/Secretaria de Gerencia</t>
  </si>
  <si>
    <t>Oficial de cumplimiento/Gerencia</t>
  </si>
  <si>
    <t>Proceso de vinculación estandarizado.</t>
  </si>
  <si>
    <t>Gerencia/Secretaria Gerencia</t>
  </si>
  <si>
    <t xml:space="preserve">Consulta en listas vinculantes, restrictivas e informativas </t>
  </si>
  <si>
    <t>Formualrio de empleados</t>
  </si>
  <si>
    <t>Implementar programa de actualización a empleados.</t>
  </si>
  <si>
    <t>Secretaria de Gerencia</t>
  </si>
  <si>
    <t>Solicitud de los certificados antes del nombramiento</t>
  </si>
  <si>
    <t>Actualizacion permanente en temas relacionados con SARLAFT.</t>
  </si>
  <si>
    <t>Junta Vigilancia</t>
  </si>
  <si>
    <t>Actualizacion permanente en temas relacionados con SARLAFT (Consejo de Administración)</t>
  </si>
  <si>
    <t xml:space="preserve">Señal de alerta para el diligenciamiento del formato de control a la transacción </t>
  </si>
  <si>
    <t>Caja</t>
  </si>
  <si>
    <t xml:space="preserve">Control y analisis de las operaciones en efectivo </t>
  </si>
  <si>
    <t>Programa de sencibilizacion a los empleados sobre la importancia de ejecutar los procedimientos acorde a las instruciones.</t>
  </si>
  <si>
    <t>Generar evidencias de las campañas de sensibilización</t>
  </si>
  <si>
    <t xml:space="preserve">Monitoreo </t>
  </si>
  <si>
    <t>Revisoria Fiscal.</t>
  </si>
  <si>
    <t>Simulacro de requerimiento</t>
  </si>
  <si>
    <t xml:space="preserve">Oficial de Cumplimiento </t>
  </si>
  <si>
    <t>Consulta en listas vinculantes y/o restrictivas cada vez que hay una nueva elección siempre y cuando no haya sido consultado en el año corriente.</t>
  </si>
  <si>
    <t>Protocolo de Crisis Organizacional o de Comunicaciones.</t>
  </si>
  <si>
    <t>1.Protocolo de Crisis Organizacional o de Comunicaciones.
2.Google Alert (Noticias sobre el sector solidario).</t>
  </si>
  <si>
    <t>Gerencia/Oficial de cumplimiento</t>
  </si>
  <si>
    <t>El asociado esta relacionado con grupos al margen de la ley dedicados al blanqueo de capitales.</t>
  </si>
  <si>
    <t>Cuentas inactivas que repentinamente empiezan a tener movimientos no esperados.</t>
  </si>
  <si>
    <t>El asociado premeditamanente utiliza el producto del ahorro con el objetivo de ocultar dinero ilicito para luego integrarlo a la economia.</t>
  </si>
  <si>
    <t>Consolidación electronica de operaciones</t>
  </si>
  <si>
    <t>Despues de 6 meses sin movimiento la cuenta queda catalogada como inactiva (Automaticamente)</t>
  </si>
  <si>
    <t>Para la activación de la cuenta el asociado solicita presencialmente a través de un formato la activación de la cuenta.</t>
  </si>
  <si>
    <t>Seguimeinto especial a cuentas que pasaron de inactivas a activas con indice de capitalización superior a 0.7.</t>
  </si>
  <si>
    <t>Macroproceso</t>
  </si>
  <si>
    <t xml:space="preserve">Procedimiento </t>
  </si>
  <si>
    <t>Proceso</t>
  </si>
  <si>
    <t>Gestion Comercial</t>
  </si>
  <si>
    <t>Vinculación Asociados</t>
  </si>
  <si>
    <t>Vinculación contrapartes</t>
  </si>
  <si>
    <t>Gestion de ahorro</t>
  </si>
  <si>
    <t>Apertura de depositos</t>
  </si>
  <si>
    <t>Gestion de Depositos</t>
  </si>
  <si>
    <t>Gestion de ahorro y Credito</t>
  </si>
  <si>
    <t>Gestion Financiera</t>
  </si>
  <si>
    <t>Gestion de administrativa</t>
  </si>
  <si>
    <t>Administración de Riesgos</t>
  </si>
  <si>
    <t>Gestion de Credito</t>
  </si>
  <si>
    <t>Gestion Humana</t>
  </si>
  <si>
    <t>Vinculación de Empleados</t>
  </si>
  <si>
    <t>Apoyo</t>
  </si>
  <si>
    <t>Misional</t>
  </si>
  <si>
    <t>Seguimiento mensual a todas las operaciones a traves del Sistema de Monitoreo</t>
  </si>
  <si>
    <t>CALIFICACIÓN DEL RIESGO</t>
  </si>
  <si>
    <t>IMPACTO / CONSECUENCIA</t>
  </si>
  <si>
    <t>CUANTIFICACIÓN</t>
  </si>
  <si>
    <t>DESCRIPCIÓN</t>
  </si>
  <si>
    <t>IMPACTO
PROBABILIDAD</t>
  </si>
  <si>
    <t>Insignificante</t>
  </si>
  <si>
    <t>Menor</t>
  </si>
  <si>
    <t>Mayor</t>
  </si>
  <si>
    <t>Catastrofico</t>
  </si>
  <si>
    <t xml:space="preserve">Sin perjuicios, baja pérdida financiera o daño. </t>
  </si>
  <si>
    <t>Casi Certeza</t>
  </si>
  <si>
    <t>Probable</t>
  </si>
  <si>
    <t>Menor pérdida o daño. Puede ser susceptible de una amonestación, 
llamado de atención, sanción moderada de índole económica o pecuniaria. No causa indemnización ni perjuicios. No se genera pérdida de clientes, no se genera pérdida de ingresos o aumentos de los gastos por pérdida de reputación, no genera efecto de contagio.</t>
  </si>
  <si>
    <t>Potencial</t>
  </si>
  <si>
    <t>Improbable</t>
  </si>
  <si>
    <t>Raro</t>
  </si>
  <si>
    <t>Puede ser susceptible de una amonestación de índole económica o pecuniaria. Poca o moderada probabilidad de procesos penales. Baja o moderada probabilidad de indemnización de perjuicios. Poca o moderada probabilidad de pérdida de clientes, disminución de ingresos por desprestigio, mala imagen o publicidad negativa. Puede producir efecto contagio entre empresas o entidades relacionadas en con la entidad (efecto en otros negocios).</t>
  </si>
  <si>
    <t>OPCIONES DE MANEJO DEL RIESGO</t>
  </si>
  <si>
    <t>Riesgo Insignificante</t>
  </si>
  <si>
    <t>Administrar mediante procedimiento de rutina</t>
  </si>
  <si>
    <t>Riesgo Bajo</t>
  </si>
  <si>
    <t>Debe especificarse responsabilidad gerencial
en el corto plazo para subsanar en el mediano plazo</t>
  </si>
  <si>
    <t>Puede ser susceptible de una amonestación de índole económica o pecuniaria a la mayor cuantía posible. Mayor probabilidad de cancelación de operaciones o líneas de negocio, generación
de pérdidas por la imposibilidad de recuperación de activos o
de cartera colocada. Mayor probabilidad de pérdida de clientes, disminución de los ingresos por mala imagen o publicidad. Se puede producir efecto de contagio por clientes compartidos</t>
  </si>
  <si>
    <t>Riesgo Moderado</t>
  </si>
  <si>
    <t>Necesita atención de la gerencia en el corto plazo</t>
  </si>
  <si>
    <t>Riesgo Alto</t>
  </si>
  <si>
    <t>Requiere acción inmediata</t>
  </si>
  <si>
    <t>Puede ser susceptible de cuantiosas amonestaciones económicas o pecuniarias y estrictas sanciones de suspensión, inhabilitación o remoción de administradores, oficial de cumplimiento y otros funcionarios, cancelación de operaciones, suspensión de actividades, intervención de la organización solidaria. Alta probabilidad de procesos penales. Alta probabilidad de pérdida de clientes, disminución de ingresos por desprestigio, mala imagen o publicidad negativa. Puede colocar en peligro la solvencia de la entidad. Puede producir efecto contagio en el segmento comercial donde actúa.</t>
  </si>
  <si>
    <t xml:space="preserve">Efectividad del Control </t>
  </si>
  <si>
    <t>Reducción de la Probabilidad</t>
  </si>
  <si>
    <t>Reducción del Impacto</t>
  </si>
  <si>
    <t>Donde 0 no la reduce y 5 la reduce al maximo</t>
  </si>
  <si>
    <t xml:space="preserve">             FRECUENCIA</t>
  </si>
  <si>
    <t>Puede ocurrir solo en circunstancias excepcionales</t>
  </si>
  <si>
    <t>No se ha presentado en los últimos 5 años</t>
  </si>
  <si>
    <t>Pudo ocurrir en algún momento</t>
  </si>
  <si>
    <t>Al menos 1 vez en los últimos 5 años</t>
  </si>
  <si>
    <t>Podría ocurrir en algún momento</t>
  </si>
  <si>
    <t>Al menos 1 vez en los últimos 2 años</t>
  </si>
  <si>
    <t>Probablemente ocurrirá en la mayoría de las circunstancias</t>
  </si>
  <si>
    <t>Al menos 1 vez en el último año</t>
  </si>
  <si>
    <t>Se espera que ocurra en la mayoría de las circunstancias</t>
  </si>
  <si>
    <t>Más de 1 vez al año.</t>
  </si>
  <si>
    <t xml:space="preserve">Personal </t>
  </si>
  <si>
    <t xml:space="preserve">PERSONAL </t>
  </si>
  <si>
    <t xml:space="preserve">Vinculación de asociados ex integrantes Grupos al margen de la ley </t>
  </si>
  <si>
    <t>Preventivo / Detectivo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</si>
</sst>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_(* #,##0.00_);_(* \(#,##0.00\);_(* &quot;-&quot;??_);_(@_)"/>
    <numFmt numFmtId="165" formatCode="_ * #,##0.00_ ;_ * \-#,##0.00_ ;_ * &quot;-&quot;??_ ;_ @_ "/>
    <numFmt numFmtId="166" formatCode="_-* #,##0.00\ _$_-;\-* #,##0.00\ _$_-;_-* &quot;-&quot;??\ _$_-;_-@_-"/>
    <numFmt numFmtId="167" formatCode="_-* #,##0_-;\-* #,##0_-;_-* &quot;-&quot;??_-;_-@_-"/>
  </numFmts>
  <fonts count="62"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9"/>
      <color indexed="81"/>
      <name val="Tahoma"/>
      <family val="2"/>
    </font>
    <font>
      <sz val="11"/>
      <name val="Calibri"/>
      <family val="2"/>
      <scheme val="minor"/>
    </font>
    <font>
      <b/>
      <sz val="11"/>
      <color theme="0"/>
      <name val="Arial Narrow"/>
      <family val="2"/>
    </font>
    <font>
      <b/>
      <sz val="12"/>
      <color theme="1"/>
      <name val="Arial Narrow"/>
      <family val="2"/>
    </font>
    <font>
      <b/>
      <sz val="8"/>
      <color theme="1"/>
      <name val="Arial Narrow"/>
      <family val="2"/>
    </font>
    <font>
      <sz val="8"/>
      <color theme="1"/>
      <name val="Arial Narrow"/>
      <family val="2"/>
    </font>
    <font>
      <sz val="10"/>
      <color theme="1"/>
      <name val="Arial"/>
      <family val="2"/>
    </font>
    <font>
      <sz val="16"/>
      <color theme="1"/>
      <name val="Calibri"/>
      <family val="2"/>
      <scheme val="minor"/>
    </font>
    <font>
      <b/>
      <sz val="20"/>
      <color theme="1"/>
      <name val="Calibri"/>
      <family val="2"/>
      <scheme val="minor"/>
    </font>
    <font>
      <sz val="8"/>
      <name val="Arial Narrow"/>
      <family val="2"/>
    </font>
    <font>
      <sz val="26"/>
      <name val="Arial Narrow"/>
      <family val="2"/>
    </font>
    <font>
      <sz val="26"/>
      <color theme="1"/>
      <name val="Arial Narrow"/>
      <family val="2"/>
    </font>
    <font>
      <b/>
      <sz val="26"/>
      <color theme="1"/>
      <name val="Arial Narrow"/>
      <family val="2"/>
    </font>
    <font>
      <b/>
      <sz val="18"/>
      <color theme="1"/>
      <name val="Calibri"/>
      <family val="2"/>
      <scheme val="minor"/>
    </font>
    <font>
      <sz val="72"/>
      <color theme="0"/>
      <name val="Calibri"/>
      <family val="2"/>
      <scheme val="minor"/>
    </font>
    <font>
      <b/>
      <sz val="16"/>
      <name val="Calibri"/>
      <family val="2"/>
      <scheme val="minor"/>
    </font>
    <font>
      <b/>
      <sz val="12"/>
      <name val="Calibri"/>
      <family val="2"/>
      <scheme val="minor"/>
    </font>
    <font>
      <b/>
      <sz val="7"/>
      <color theme="1"/>
      <name val="Arial Black"/>
      <family val="2"/>
    </font>
    <font>
      <sz val="18"/>
      <color theme="1"/>
      <name val="Calibri"/>
      <family val="2"/>
      <scheme val="minor"/>
    </font>
    <font>
      <b/>
      <sz val="10"/>
      <color theme="1"/>
      <name val="Calibri"/>
      <family val="2"/>
      <scheme val="minor"/>
    </font>
    <font>
      <sz val="20"/>
      <color theme="1"/>
      <name val="Arial Narrow"/>
      <family val="2"/>
    </font>
    <font>
      <b/>
      <sz val="16"/>
      <color theme="1"/>
      <name val="Calibri"/>
      <family val="2"/>
      <scheme val="minor"/>
    </font>
    <font>
      <b/>
      <sz val="18"/>
      <color theme="1"/>
      <name val="Arial Black"/>
      <family val="2"/>
    </font>
    <font>
      <b/>
      <sz val="5"/>
      <color rgb="FF000000"/>
      <name val="Ebrima"/>
    </font>
    <font>
      <sz val="9"/>
      <color theme="1"/>
      <name val="Arial Narrow"/>
      <family val="2"/>
    </font>
    <font>
      <sz val="8"/>
      <color rgb="FFFF0000"/>
      <name val="Arial Narrow"/>
      <family val="2"/>
    </font>
    <font>
      <i/>
      <sz val="8"/>
      <color rgb="FFFF0000"/>
      <name val="Arial Narrow"/>
      <family val="2"/>
    </font>
    <font>
      <sz val="26"/>
      <color rgb="FFFF0000"/>
      <name val="Arial Narrow"/>
      <family val="2"/>
    </font>
    <font>
      <b/>
      <sz val="12"/>
      <color theme="1"/>
      <name val="Calibri"/>
      <family val="2"/>
      <scheme val="minor"/>
    </font>
    <font>
      <sz val="22"/>
      <color theme="1"/>
      <name val="Calibri"/>
      <family val="2"/>
      <scheme val="minor"/>
    </font>
    <font>
      <sz val="24"/>
      <color theme="1"/>
      <name val="Calibri"/>
      <family val="2"/>
      <scheme val="minor"/>
    </font>
    <font>
      <b/>
      <sz val="26"/>
      <color theme="1"/>
      <name val="Calibri"/>
      <family val="2"/>
      <scheme val="minor"/>
    </font>
    <font>
      <b/>
      <sz val="10"/>
      <color theme="1"/>
      <name val="Arial Narrow"/>
      <family val="2"/>
    </font>
    <font>
      <i/>
      <sz val="11"/>
      <color theme="1"/>
      <name val="Calibri"/>
      <family val="2"/>
      <scheme val="minor"/>
    </font>
    <font>
      <sz val="12"/>
      <color theme="1"/>
      <name val="Calibri"/>
      <family val="2"/>
      <scheme val="minor"/>
    </font>
    <font>
      <sz val="12"/>
      <color theme="1"/>
      <name val="Arial Narrow"/>
      <family val="2"/>
    </font>
    <font>
      <sz val="12"/>
      <name val="Arial Narrow"/>
      <family val="2"/>
    </font>
    <font>
      <sz val="12"/>
      <color rgb="FFFF0000"/>
      <name val="Arial Narrow"/>
      <family val="2"/>
    </font>
    <font>
      <sz val="14"/>
      <color theme="1"/>
      <name val="Calibri"/>
      <family val="2"/>
      <scheme val="minor"/>
    </font>
    <font>
      <b/>
      <sz val="14"/>
      <color theme="1"/>
      <name val="Arial Narrow"/>
      <family val="2"/>
    </font>
    <font>
      <sz val="14"/>
      <name val="Arial Narrow"/>
      <family val="2"/>
    </font>
    <font>
      <sz val="14"/>
      <color theme="1"/>
      <name val="Arial Narrow"/>
      <family val="2"/>
    </font>
    <font>
      <sz val="14"/>
      <color rgb="FFFF0000"/>
      <name val="Arial Narrow"/>
      <family val="2"/>
    </font>
  </fonts>
  <fills count="5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5" tint="0.79998168889431442"/>
        <bgColor indexed="64"/>
      </patternFill>
    </fill>
    <fill>
      <patternFill patternType="solid">
        <fgColor theme="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0"/>
        <bgColor indexed="64"/>
      </patternFill>
    </fill>
    <fill>
      <patternFill patternType="solid">
        <fgColor rgb="FF7030A0"/>
        <bgColor indexed="64"/>
      </patternFill>
    </fill>
    <fill>
      <patternFill patternType="solid">
        <fgColor rgb="FFFF0000"/>
        <bgColor indexed="64"/>
      </patternFill>
    </fill>
    <fill>
      <patternFill patternType="solid">
        <fgColor rgb="FF800000"/>
        <bgColor indexed="64"/>
      </patternFill>
    </fill>
    <fill>
      <patternFill patternType="solid">
        <fgColor theme="7" tint="-0.499984740745262"/>
        <bgColor indexed="64"/>
      </patternFill>
    </fill>
    <fill>
      <patternFill patternType="solid">
        <fgColor rgb="FF808000"/>
        <bgColor indexed="64"/>
      </patternFill>
    </fill>
    <fill>
      <patternFill patternType="solid">
        <fgColor theme="2" tint="-0.249977111117893"/>
        <bgColor indexed="64"/>
      </patternFill>
    </fill>
    <fill>
      <patternFill patternType="solid">
        <fgColor rgb="FFCC99FF"/>
        <bgColor indexed="64"/>
      </patternFill>
    </fill>
    <fill>
      <patternFill patternType="solid">
        <fgColor theme="7" tint="0.79998168889431442"/>
        <bgColor indexed="64"/>
      </patternFill>
    </fill>
    <fill>
      <patternFill patternType="solid">
        <fgColor rgb="FFCCCC00"/>
        <bgColor indexed="64"/>
      </patternFill>
    </fill>
    <fill>
      <patternFill patternType="solid">
        <fgColor theme="8" tint="-0.499984740745262"/>
        <bgColor indexed="64"/>
      </patternFill>
    </fill>
    <fill>
      <patternFill patternType="solid">
        <fgColor theme="0" tint="-0.249977111117893"/>
        <bgColor indexed="64"/>
      </patternFill>
    </fill>
    <fill>
      <patternFill patternType="solid">
        <fgColor theme="5" tint="0.39997558519241921"/>
        <bgColor indexed="64"/>
      </patternFill>
    </fill>
    <fill>
      <patternFill patternType="solid">
        <fgColor theme="5" tint="-0.249977111117893"/>
        <bgColor indexed="64"/>
      </patternFill>
    </fill>
    <fill>
      <patternFill patternType="solid">
        <fgColor rgb="FFFFC000"/>
        <bgColor indexed="64"/>
      </patternFill>
    </fill>
    <fill>
      <patternFill patternType="solid">
        <fgColor rgb="FF92D050"/>
        <bgColor indexed="64"/>
      </patternFill>
    </fill>
    <fill>
      <patternFill patternType="solid">
        <fgColor rgb="FFFF6699"/>
        <bgColor indexed="64"/>
      </patternFill>
    </fill>
    <fill>
      <patternFill patternType="solid">
        <fgColor theme="0" tint="-4.9989318521683403E-2"/>
        <bgColor indexed="64"/>
      </patternFill>
    </fill>
    <fill>
      <patternFill patternType="solid">
        <fgColor rgb="FF66FFFF"/>
        <bgColor indexed="64"/>
      </patternFill>
    </fill>
  </fills>
  <borders count="5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bottom style="medium">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thin">
        <color indexed="64"/>
      </left>
      <right style="thin">
        <color indexed="64"/>
      </right>
      <top style="medium">
        <color indexed="64"/>
      </top>
      <bottom/>
      <diagonal/>
    </border>
    <border>
      <left/>
      <right style="thin">
        <color indexed="64"/>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s>
  <cellStyleXfs count="60">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164" fontId="1" fillId="0" borderId="0" applyFont="0" applyFill="0" applyBorder="0" applyAlignment="0" applyProtection="0"/>
    <xf numFmtId="0" fontId="18" fillId="0" borderId="0"/>
    <xf numFmtId="9" fontId="18" fillId="0" borderId="0" applyFont="0" applyFill="0" applyBorder="0" applyAlignment="0" applyProtection="0"/>
    <xf numFmtId="0" fontId="1" fillId="0" borderId="0"/>
    <xf numFmtId="0" fontId="18" fillId="0" borderId="0"/>
    <xf numFmtId="43" fontId="1" fillId="0" borderId="0" applyFont="0" applyFill="0" applyBorder="0" applyAlignment="0" applyProtection="0"/>
    <xf numFmtId="9" fontId="1" fillId="0" borderId="0" applyFont="0" applyFill="0" applyBorder="0" applyAlignment="0" applyProtection="0"/>
    <xf numFmtId="0" fontId="18" fillId="0" borderId="0"/>
    <xf numFmtId="0" fontId="1" fillId="0" borderId="0"/>
    <xf numFmtId="9" fontId="18" fillId="0" borderId="0" applyFont="0" applyFill="0" applyBorder="0" applyAlignment="0" applyProtection="0"/>
    <xf numFmtId="9" fontId="1" fillId="0" borderId="0" applyFont="0" applyFill="0" applyBorder="0" applyAlignment="0" applyProtection="0"/>
    <xf numFmtId="165" fontId="18" fillId="0" borderId="0" applyFont="0" applyFill="0" applyBorder="0" applyAlignment="0" applyProtection="0"/>
    <xf numFmtId="0" fontId="1" fillId="0" borderId="0"/>
    <xf numFmtId="0" fontId="1" fillId="0" borderId="0"/>
    <xf numFmtId="166" fontId="1" fillId="0" borderId="0" applyFont="0" applyFill="0" applyBorder="0" applyAlignment="0" applyProtection="0"/>
    <xf numFmtId="0" fontId="25" fillId="0" borderId="0"/>
    <xf numFmtId="43" fontId="1" fillId="0" borderId="0" applyFont="0" applyFill="0" applyBorder="0" applyAlignment="0" applyProtection="0"/>
    <xf numFmtId="0" fontId="1" fillId="0" borderId="0"/>
  </cellStyleXfs>
  <cellXfs count="252">
    <xf numFmtId="0" fontId="0" fillId="0" borderId="0" xfId="0"/>
    <xf numFmtId="0" fontId="16" fillId="0" borderId="11" xfId="0" applyFont="1" applyBorder="1" applyAlignment="1" applyProtection="1">
      <alignment horizontal="center" vertical="center" wrapText="1"/>
    </xf>
    <xf numFmtId="0" fontId="16" fillId="0" borderId="0" xfId="0" applyFont="1" applyAlignment="1" applyProtection="1">
      <alignment horizontal="center" vertical="center" wrapText="1"/>
    </xf>
    <xf numFmtId="0" fontId="21" fillId="35" borderId="24" xfId="0" applyFont="1" applyFill="1" applyBorder="1" applyAlignment="1" applyProtection="1">
      <alignment horizontal="center" vertical="center" wrapText="1"/>
    </xf>
    <xf numFmtId="0" fontId="22" fillId="44" borderId="25" xfId="0" applyFont="1" applyFill="1" applyBorder="1" applyAlignment="1" applyProtection="1">
      <alignment horizontal="center" vertical="center" wrapText="1"/>
    </xf>
    <xf numFmtId="0" fontId="23" fillId="44" borderId="25" xfId="0" applyFont="1" applyFill="1" applyBorder="1" applyAlignment="1" applyProtection="1">
      <alignment horizontal="center" vertical="center" wrapText="1"/>
    </xf>
    <xf numFmtId="0" fontId="23" fillId="45" borderId="25" xfId="0" applyFont="1" applyFill="1" applyBorder="1" applyAlignment="1" applyProtection="1">
      <alignment horizontal="center" vertical="center" wrapText="1"/>
    </xf>
    <xf numFmtId="0" fontId="23" fillId="34" borderId="25" xfId="0" applyFont="1" applyFill="1" applyBorder="1" applyAlignment="1" applyProtection="1">
      <alignment horizontal="center" vertical="center" wrapText="1"/>
    </xf>
    <xf numFmtId="0" fontId="23" fillId="46" borderId="25" xfId="0" applyFont="1" applyFill="1" applyBorder="1" applyAlignment="1" applyProtection="1">
      <alignment horizontal="center" vertical="center" wrapText="1"/>
    </xf>
    <xf numFmtId="0" fontId="23" fillId="47" borderId="25" xfId="0" applyFont="1" applyFill="1" applyBorder="1" applyAlignment="1" applyProtection="1">
      <alignment horizontal="center" vertical="center" wrapText="1"/>
    </xf>
    <xf numFmtId="0" fontId="23" fillId="47" borderId="26" xfId="0" applyFont="1" applyFill="1" applyBorder="1" applyAlignment="1" applyProtection="1">
      <alignment horizontal="center" vertical="center" wrapText="1"/>
    </xf>
    <xf numFmtId="0" fontId="23" fillId="0" borderId="0" xfId="0" applyFont="1" applyAlignment="1" applyProtection="1">
      <alignment horizontal="center" vertical="center" wrapText="1"/>
    </xf>
    <xf numFmtId="0" fontId="24" fillId="0" borderId="13" xfId="0" applyFont="1" applyBorder="1" applyAlignment="1" applyProtection="1">
      <alignment horizontal="left" vertical="center" wrapText="1"/>
      <protection locked="0"/>
    </xf>
    <xf numFmtId="0" fontId="24" fillId="0" borderId="13" xfId="0" applyFont="1" applyBorder="1" applyAlignment="1" applyProtection="1">
      <alignment horizontal="center" vertical="center" wrapText="1"/>
      <protection locked="0"/>
    </xf>
    <xf numFmtId="0" fontId="24" fillId="0" borderId="10" xfId="0" applyFont="1" applyBorder="1" applyAlignment="1" applyProtection="1">
      <alignment horizontal="center" vertical="center" wrapText="1"/>
    </xf>
    <xf numFmtId="0" fontId="24" fillId="0" borderId="10" xfId="0" applyFont="1" applyBorder="1" applyAlignment="1" applyProtection="1">
      <alignment horizontal="center" vertical="center" wrapText="1"/>
      <protection locked="0"/>
    </xf>
    <xf numFmtId="17" fontId="24" fillId="0" borderId="10" xfId="0" applyNumberFormat="1" applyFont="1" applyBorder="1" applyAlignment="1" applyProtection="1">
      <alignment horizontal="center" vertical="center" wrapText="1"/>
      <protection locked="0"/>
    </xf>
    <xf numFmtId="0" fontId="24" fillId="0" borderId="0" xfId="0" applyFont="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13" fillId="35" borderId="10" xfId="0" applyFont="1" applyFill="1" applyBorder="1" applyAlignment="1">
      <alignment horizontal="center" vertical="center" wrapText="1"/>
    </xf>
    <xf numFmtId="0" fontId="0" fillId="0" borderId="0" xfId="0" applyAlignment="1">
      <alignment horizontal="center" vertical="center" wrapText="1"/>
    </xf>
    <xf numFmtId="0" fontId="0" fillId="36" borderId="10" xfId="0" applyFill="1" applyBorder="1" applyAlignment="1">
      <alignment horizontal="center" vertical="center" wrapText="1"/>
    </xf>
    <xf numFmtId="0" fontId="0" fillId="46" borderId="10" xfId="0" applyFill="1" applyBorder="1" applyAlignment="1">
      <alignment horizontal="center" vertical="center" wrapText="1"/>
    </xf>
    <xf numFmtId="0" fontId="0" fillId="50" borderId="10" xfId="0" applyFill="1" applyBorder="1" applyAlignment="1">
      <alignment horizontal="center" vertical="center" wrapText="1"/>
    </xf>
    <xf numFmtId="0" fontId="0" fillId="40" borderId="10" xfId="0" applyFill="1" applyBorder="1" applyAlignment="1">
      <alignment horizontal="center" vertical="center" wrapText="1"/>
    </xf>
    <xf numFmtId="0" fontId="23" fillId="0" borderId="13" xfId="0" applyFont="1" applyBorder="1" applyAlignment="1" applyProtection="1">
      <alignment horizontal="left" vertical="center" wrapText="1"/>
      <protection locked="0"/>
    </xf>
    <xf numFmtId="0" fontId="23" fillId="0" borderId="13" xfId="0" applyFont="1" applyBorder="1" applyAlignment="1" applyProtection="1">
      <alignment horizontal="center" vertical="center" wrapText="1"/>
      <protection locked="0"/>
    </xf>
    <xf numFmtId="0" fontId="23" fillId="0" borderId="10" xfId="0" applyFont="1" applyBorder="1" applyAlignment="1" applyProtection="1">
      <alignment horizontal="center" vertical="center" wrapText="1"/>
    </xf>
    <xf numFmtId="0" fontId="0" fillId="35" borderId="0" xfId="0" applyFill="1"/>
    <xf numFmtId="0" fontId="28" fillId="0" borderId="13" xfId="0" applyFont="1" applyBorder="1" applyAlignment="1" applyProtection="1">
      <alignment horizontal="left" vertical="center" wrapText="1"/>
      <protection locked="0"/>
    </xf>
    <xf numFmtId="0" fontId="28" fillId="0" borderId="13" xfId="0" applyFont="1" applyBorder="1" applyAlignment="1" applyProtection="1">
      <alignment horizontal="center" vertical="center" wrapText="1"/>
      <protection locked="0"/>
    </xf>
    <xf numFmtId="0" fontId="28" fillId="0" borderId="10" xfId="0" applyFont="1" applyBorder="1" applyAlignment="1" applyProtection="1">
      <alignment horizontal="center" vertical="center" wrapText="1"/>
      <protection locked="0"/>
    </xf>
    <xf numFmtId="17" fontId="28" fillId="0" borderId="10" xfId="0" applyNumberFormat="1" applyFont="1" applyBorder="1" applyAlignment="1" applyProtection="1">
      <alignment horizontal="center" vertical="center" wrapText="1"/>
      <protection locked="0"/>
    </xf>
    <xf numFmtId="0" fontId="13" fillId="35" borderId="11" xfId="0" applyFont="1" applyFill="1" applyBorder="1" applyAlignment="1" applyProtection="1">
      <alignment horizontal="center" vertical="center" wrapText="1"/>
    </xf>
    <xf numFmtId="0" fontId="13" fillId="39" borderId="11" xfId="0" applyFont="1" applyFill="1" applyBorder="1" applyAlignment="1" applyProtection="1">
      <alignment horizontal="center" vertical="center" wrapText="1"/>
    </xf>
    <xf numFmtId="0" fontId="23" fillId="0" borderId="10" xfId="0" applyFont="1" applyBorder="1" applyAlignment="1" applyProtection="1">
      <alignment horizontal="center" vertical="center" wrapText="1"/>
      <protection locked="0"/>
    </xf>
    <xf numFmtId="0" fontId="23" fillId="0" borderId="0" xfId="0" applyFont="1" applyAlignment="1" applyProtection="1">
      <alignment horizontal="center" vertical="center" wrapText="1"/>
      <protection locked="0"/>
    </xf>
    <xf numFmtId="0" fontId="16" fillId="0" borderId="0" xfId="0" applyFont="1" applyAlignment="1" applyProtection="1">
      <alignment horizontal="center" vertical="center" wrapText="1"/>
      <protection locked="0"/>
    </xf>
    <xf numFmtId="0" fontId="23" fillId="51" borderId="25" xfId="0" applyFont="1" applyFill="1" applyBorder="1" applyAlignment="1" applyProtection="1">
      <alignment horizontal="center" vertical="center" wrapText="1"/>
    </xf>
    <xf numFmtId="0" fontId="28" fillId="0" borderId="13" xfId="0" applyFont="1" applyFill="1" applyBorder="1" applyAlignment="1" applyProtection="1">
      <alignment horizontal="left" vertical="center" wrapText="1"/>
      <protection locked="0"/>
    </xf>
    <xf numFmtId="0" fontId="28" fillId="0" borderId="13" xfId="0" applyFont="1" applyFill="1" applyBorder="1" applyAlignment="1" applyProtection="1">
      <alignment horizontal="center" vertical="center" wrapText="1"/>
      <protection locked="0"/>
    </xf>
    <xf numFmtId="0" fontId="28" fillId="0" borderId="10" xfId="0" applyFont="1" applyFill="1" applyBorder="1" applyAlignment="1" applyProtection="1">
      <alignment horizontal="center" vertical="center" wrapText="1"/>
    </xf>
    <xf numFmtId="0" fontId="28" fillId="0" borderId="10" xfId="0" applyFont="1" applyFill="1" applyBorder="1" applyAlignment="1" applyProtection="1">
      <alignment horizontal="center" vertical="center" wrapText="1"/>
      <protection locked="0"/>
    </xf>
    <xf numFmtId="0" fontId="28" fillId="0" borderId="0" xfId="0" applyFont="1" applyFill="1" applyAlignment="1" applyProtection="1">
      <alignment horizontal="center" vertical="center" wrapText="1"/>
      <protection locked="0"/>
    </xf>
    <xf numFmtId="0" fontId="20" fillId="0" borderId="0" xfId="0" applyFont="1" applyFill="1" applyAlignment="1" applyProtection="1">
      <alignment horizontal="center" vertical="center" wrapText="1"/>
      <protection locked="0"/>
    </xf>
    <xf numFmtId="0" fontId="21" fillId="35" borderId="38" xfId="0" applyFont="1" applyFill="1" applyBorder="1" applyAlignment="1" applyProtection="1">
      <alignment horizontal="center" vertical="center" wrapText="1"/>
    </xf>
    <xf numFmtId="0" fontId="29" fillId="0" borderId="13" xfId="0" applyFont="1" applyBorder="1" applyAlignment="1" applyProtection="1">
      <alignment horizontal="center" vertical="center" wrapText="1"/>
      <protection locked="0"/>
    </xf>
    <xf numFmtId="0" fontId="30" fillId="0" borderId="13" xfId="0" applyFont="1" applyBorder="1" applyAlignment="1" applyProtection="1">
      <alignment horizontal="center" vertical="center" wrapText="1"/>
      <protection locked="0"/>
    </xf>
    <xf numFmtId="0" fontId="31" fillId="0" borderId="13" xfId="0" applyFont="1" applyBorder="1" applyAlignment="1" applyProtection="1">
      <alignment horizontal="center" vertical="center" wrapText="1"/>
      <protection locked="0"/>
    </xf>
    <xf numFmtId="0" fontId="29" fillId="0" borderId="13" xfId="0" applyFont="1" applyFill="1" applyBorder="1" applyAlignment="1" applyProtection="1">
      <alignment horizontal="center" vertical="center" wrapText="1"/>
      <protection locked="0"/>
    </xf>
    <xf numFmtId="0" fontId="0" fillId="0" borderId="0" xfId="0" applyBorder="1" applyAlignment="1">
      <alignment horizontal="center" vertical="center" wrapText="1"/>
    </xf>
    <xf numFmtId="0" fontId="0" fillId="38" borderId="22" xfId="0" applyFill="1" applyBorder="1"/>
    <xf numFmtId="0" fontId="0" fillId="38" borderId="0" xfId="0" applyFill="1" applyBorder="1" applyAlignment="1">
      <alignment vertical="center"/>
    </xf>
    <xf numFmtId="0" fontId="0" fillId="38" borderId="0" xfId="0" applyFill="1" applyBorder="1"/>
    <xf numFmtId="0" fontId="0" fillId="38" borderId="36" xfId="0" applyFill="1" applyBorder="1"/>
    <xf numFmtId="0" fontId="16" fillId="0" borderId="10" xfId="0" applyFont="1" applyBorder="1" applyAlignment="1">
      <alignment horizontal="center" vertical="center"/>
    </xf>
    <xf numFmtId="0" fontId="36" fillId="53" borderId="10" xfId="0" applyFont="1" applyFill="1" applyBorder="1" applyAlignment="1">
      <alignment horizontal="left" vertical="top"/>
    </xf>
    <xf numFmtId="0" fontId="36" fillId="33" borderId="10" xfId="0" applyFont="1" applyFill="1" applyBorder="1" applyAlignment="1">
      <alignment horizontal="left" vertical="top"/>
    </xf>
    <xf numFmtId="0" fontId="36" fillId="52" borderId="10" xfId="0" applyFont="1" applyFill="1" applyBorder="1" applyAlignment="1">
      <alignment horizontal="left" vertical="top"/>
    </xf>
    <xf numFmtId="0" fontId="36" fillId="54" borderId="10" xfId="0" applyFont="1" applyFill="1" applyBorder="1" applyAlignment="1">
      <alignment horizontal="left" vertical="top"/>
    </xf>
    <xf numFmtId="0" fontId="36" fillId="54" borderId="29" xfId="0" applyFont="1" applyFill="1" applyBorder="1" applyAlignment="1">
      <alignment horizontal="left" vertical="top"/>
    </xf>
    <xf numFmtId="0" fontId="32" fillId="54" borderId="10" xfId="0" applyFont="1" applyFill="1" applyBorder="1" applyAlignment="1">
      <alignment horizontal="center" vertical="center"/>
    </xf>
    <xf numFmtId="0" fontId="36" fillId="52" borderId="29" xfId="0" applyFont="1" applyFill="1" applyBorder="1" applyAlignment="1">
      <alignment horizontal="left" vertical="top"/>
    </xf>
    <xf numFmtId="0" fontId="36" fillId="33" borderId="29" xfId="0" applyFont="1" applyFill="1" applyBorder="1" applyAlignment="1">
      <alignment horizontal="left" vertical="top"/>
    </xf>
    <xf numFmtId="0" fontId="36" fillId="53" borderId="10" xfId="0" applyFont="1" applyFill="1" applyBorder="1" applyAlignment="1">
      <alignment horizontal="left" vertical="top" wrapText="1"/>
    </xf>
    <xf numFmtId="0" fontId="36" fillId="53" borderId="29" xfId="0" applyFont="1" applyFill="1" applyBorder="1" applyAlignment="1">
      <alignment horizontal="left" vertical="top" wrapText="1"/>
    </xf>
    <xf numFmtId="0" fontId="0" fillId="38" borderId="22" xfId="0" applyFill="1" applyBorder="1" applyAlignment="1">
      <alignment vertical="center"/>
    </xf>
    <xf numFmtId="0" fontId="0" fillId="38" borderId="10" xfId="0" applyFill="1" applyBorder="1" applyAlignment="1">
      <alignment vertical="center"/>
    </xf>
    <xf numFmtId="0" fontId="16" fillId="38" borderId="10" xfId="0" applyFont="1" applyFill="1" applyBorder="1" applyAlignment="1">
      <alignment horizontal="center" vertical="center"/>
    </xf>
    <xf numFmtId="0" fontId="16" fillId="38" borderId="29" xfId="0" applyFont="1" applyFill="1" applyBorder="1" applyAlignment="1">
      <alignment horizontal="center" vertical="center"/>
    </xf>
    <xf numFmtId="0" fontId="0" fillId="38" borderId="23" xfId="0" applyFill="1" applyBorder="1"/>
    <xf numFmtId="0" fontId="0" fillId="38" borderId="17" xfId="0" applyFill="1" applyBorder="1" applyAlignment="1">
      <alignment vertical="center"/>
    </xf>
    <xf numFmtId="0" fontId="0" fillId="0" borderId="17" xfId="0" applyBorder="1" applyAlignment="1">
      <alignment horizontal="center" vertical="center" wrapText="1"/>
    </xf>
    <xf numFmtId="0" fontId="0" fillId="38" borderId="17" xfId="0" applyFill="1" applyBorder="1"/>
    <xf numFmtId="0" fontId="32" fillId="53" borderId="10" xfId="0" applyFont="1" applyFill="1" applyBorder="1" applyAlignment="1">
      <alignment horizontal="left" vertical="top"/>
    </xf>
    <xf numFmtId="0" fontId="37" fillId="33" borderId="10" xfId="0" applyFont="1" applyFill="1" applyBorder="1"/>
    <xf numFmtId="0" fontId="37" fillId="52" borderId="10" xfId="0" applyFont="1" applyFill="1" applyBorder="1"/>
    <xf numFmtId="0" fontId="37" fillId="54" borderId="10" xfId="0" applyFont="1" applyFill="1" applyBorder="1"/>
    <xf numFmtId="0" fontId="32" fillId="33" borderId="10" xfId="0" applyFont="1" applyFill="1" applyBorder="1" applyAlignment="1">
      <alignment horizontal="center" vertical="center"/>
    </xf>
    <xf numFmtId="0" fontId="32" fillId="53" borderId="10" xfId="0" applyFont="1" applyFill="1" applyBorder="1" applyAlignment="1">
      <alignment horizontal="center" vertical="center"/>
    </xf>
    <xf numFmtId="0" fontId="32" fillId="33" borderId="10" xfId="0" applyFont="1" applyFill="1" applyBorder="1" applyAlignment="1">
      <alignment horizontal="center" vertical="center" wrapText="1"/>
    </xf>
    <xf numFmtId="0" fontId="32" fillId="53" borderId="10" xfId="0" applyFont="1" applyFill="1" applyBorder="1" applyAlignment="1">
      <alignment horizontal="center" vertical="center" wrapText="1"/>
    </xf>
    <xf numFmtId="0" fontId="38" fillId="52" borderId="10" xfId="0" applyFont="1" applyFill="1" applyBorder="1" applyAlignment="1">
      <alignment horizontal="center" vertical="center"/>
    </xf>
    <xf numFmtId="0" fontId="16" fillId="33" borderId="10" xfId="0" applyFont="1" applyFill="1" applyBorder="1" applyAlignment="1">
      <alignment horizontal="center" vertical="center"/>
    </xf>
    <xf numFmtId="0" fontId="16" fillId="33" borderId="10" xfId="0" applyFont="1" applyFill="1" applyBorder="1" applyAlignment="1">
      <alignment horizontal="center" vertical="center" wrapText="1"/>
    </xf>
    <xf numFmtId="0" fontId="26" fillId="0" borderId="0" xfId="0" applyFont="1" applyAlignment="1">
      <alignment horizontal="center" vertical="center" wrapText="1"/>
    </xf>
    <xf numFmtId="0" fontId="28" fillId="0" borderId="10" xfId="0" applyFont="1" applyBorder="1" applyAlignment="1" applyProtection="1">
      <alignment horizontal="center" vertical="center" wrapText="1"/>
    </xf>
    <xf numFmtId="0" fontId="28" fillId="0" borderId="0" xfId="0" applyFont="1" applyAlignment="1" applyProtection="1">
      <alignment horizontal="center" vertical="center" wrapText="1"/>
      <protection locked="0"/>
    </xf>
    <xf numFmtId="0" fontId="20" fillId="0" borderId="0" xfId="0" applyFont="1" applyAlignment="1" applyProtection="1">
      <alignment horizontal="center" vertical="center" wrapText="1"/>
      <protection locked="0"/>
    </xf>
    <xf numFmtId="0" fontId="39" fillId="0" borderId="13" xfId="0" applyFont="1" applyBorder="1" applyAlignment="1" applyProtection="1">
      <alignment horizontal="center" vertical="center" wrapText="1"/>
      <protection locked="0"/>
    </xf>
    <xf numFmtId="0" fontId="0" fillId="0" borderId="32" xfId="0" applyNumberFormat="1" applyBorder="1"/>
    <xf numFmtId="0" fontId="0" fillId="0" borderId="33" xfId="0" applyNumberFormat="1" applyBorder="1"/>
    <xf numFmtId="0" fontId="0" fillId="0" borderId="33" xfId="0" pivotButton="1" applyBorder="1" applyAlignment="1">
      <alignment horizontal="center" vertical="center"/>
    </xf>
    <xf numFmtId="0" fontId="0" fillId="0" borderId="33" xfId="0" applyBorder="1" applyAlignment="1">
      <alignment horizontal="center" vertical="center"/>
    </xf>
    <xf numFmtId="0" fontId="40" fillId="53" borderId="10" xfId="0" applyFont="1" applyFill="1" applyBorder="1" applyAlignment="1">
      <alignment horizontal="center" vertical="center" wrapText="1"/>
    </xf>
    <xf numFmtId="0" fontId="41" fillId="33" borderId="10" xfId="0" applyFont="1" applyFill="1" applyBorder="1" applyAlignment="1">
      <alignment horizontal="left" vertical="top"/>
    </xf>
    <xf numFmtId="0" fontId="41" fillId="52" borderId="10" xfId="0" applyFont="1" applyFill="1" applyBorder="1" applyAlignment="1">
      <alignment horizontal="center" vertical="center" wrapText="1"/>
    </xf>
    <xf numFmtId="0" fontId="41" fillId="53" borderId="10" xfId="0" applyFont="1" applyFill="1" applyBorder="1" applyAlignment="1">
      <alignment horizontal="left" vertical="top"/>
    </xf>
    <xf numFmtId="0" fontId="32" fillId="52" borderId="10" xfId="0" applyFont="1" applyFill="1" applyBorder="1" applyAlignment="1">
      <alignment horizontal="center" vertical="center"/>
    </xf>
    <xf numFmtId="0" fontId="41" fillId="33" borderId="10" xfId="0" applyFont="1" applyFill="1" applyBorder="1" applyAlignment="1">
      <alignment horizontal="left" vertical="top" wrapText="1"/>
    </xf>
    <xf numFmtId="0" fontId="42" fillId="0" borderId="0" xfId="0" applyFont="1" applyAlignment="1">
      <alignment horizontal="justify" vertical="center"/>
    </xf>
    <xf numFmtId="0" fontId="46" fillId="0" borderId="13" xfId="0" applyFont="1" applyBorder="1" applyAlignment="1" applyProtection="1">
      <alignment horizontal="center" vertical="center" wrapText="1"/>
      <protection locked="0"/>
    </xf>
    <xf numFmtId="0" fontId="44" fillId="0" borderId="13" xfId="0" applyFont="1" applyBorder="1" applyAlignment="1" applyProtection="1">
      <alignment horizontal="center" vertical="center" wrapText="1"/>
      <protection locked="0"/>
    </xf>
    <xf numFmtId="0" fontId="44" fillId="0" borderId="10" xfId="0" applyFont="1" applyBorder="1" applyAlignment="1" applyProtection="1">
      <alignment horizontal="center" vertical="center" wrapText="1"/>
    </xf>
    <xf numFmtId="167" fontId="0" fillId="0" borderId="0" xfId="58" applyNumberFormat="1" applyFont="1" applyAlignment="1">
      <alignment horizontal="center" vertical="center" wrapText="1"/>
    </xf>
    <xf numFmtId="0" fontId="16" fillId="53" borderId="10" xfId="0" applyFont="1" applyFill="1" applyBorder="1" applyAlignment="1">
      <alignment horizontal="center" vertical="center" wrapText="1"/>
    </xf>
    <xf numFmtId="0" fontId="47" fillId="53" borderId="10" xfId="0" applyFont="1" applyFill="1" applyBorder="1" applyAlignment="1">
      <alignment horizontal="center" vertical="center"/>
    </xf>
    <xf numFmtId="0" fontId="48" fillId="0" borderId="33" xfId="0" applyFont="1" applyBorder="1" applyAlignment="1">
      <alignment horizontal="center" vertical="center"/>
    </xf>
    <xf numFmtId="0" fontId="13" fillId="48" borderId="12" xfId="0" applyFont="1" applyFill="1" applyBorder="1" applyAlignment="1" applyProtection="1">
      <alignment horizontal="center" vertical="center" wrapText="1"/>
    </xf>
    <xf numFmtId="0" fontId="13" fillId="48" borderId="13" xfId="0" applyFont="1" applyFill="1" applyBorder="1" applyAlignment="1" applyProtection="1">
      <alignment horizontal="center" vertical="center" wrapText="1"/>
    </xf>
    <xf numFmtId="0" fontId="1" fillId="0" borderId="0" xfId="59"/>
    <xf numFmtId="0" fontId="16" fillId="55" borderId="43" xfId="59" applyFont="1" applyFill="1" applyBorder="1" applyAlignment="1">
      <alignment horizontal="center"/>
    </xf>
    <xf numFmtId="0" fontId="16" fillId="55" borderId="43" xfId="59" applyFont="1" applyFill="1" applyBorder="1" applyAlignment="1">
      <alignment horizontal="center" vertical="center"/>
    </xf>
    <xf numFmtId="0" fontId="16" fillId="55" borderId="44" xfId="59" applyFont="1" applyFill="1" applyBorder="1" applyAlignment="1">
      <alignment horizontal="center" vertical="center"/>
    </xf>
    <xf numFmtId="0" fontId="16" fillId="55" borderId="35" xfId="59" applyFont="1" applyFill="1" applyBorder="1" applyAlignment="1">
      <alignment horizontal="center" vertical="center"/>
    </xf>
    <xf numFmtId="0" fontId="16" fillId="55" borderId="34" xfId="59" applyFont="1" applyFill="1" applyBorder="1" applyAlignment="1">
      <alignment horizontal="center"/>
    </xf>
    <xf numFmtId="0" fontId="47" fillId="56" borderId="48" xfId="59" applyFont="1" applyFill="1" applyBorder="1" applyAlignment="1">
      <alignment horizontal="center"/>
    </xf>
    <xf numFmtId="0" fontId="47" fillId="33" borderId="48" xfId="59" applyFont="1" applyFill="1" applyBorder="1" applyAlignment="1">
      <alignment horizontal="center"/>
    </xf>
    <xf numFmtId="0" fontId="47" fillId="40" borderId="48" xfId="59" applyFont="1" applyFill="1" applyBorder="1" applyAlignment="1">
      <alignment horizontal="center"/>
    </xf>
    <xf numFmtId="0" fontId="47" fillId="56" borderId="50" xfId="59" applyFont="1" applyFill="1" applyBorder="1" applyAlignment="1">
      <alignment horizontal="center"/>
    </xf>
    <xf numFmtId="0" fontId="47" fillId="33" borderId="50" xfId="59" applyFont="1" applyFill="1" applyBorder="1" applyAlignment="1">
      <alignment horizontal="center"/>
    </xf>
    <xf numFmtId="0" fontId="47" fillId="40" borderId="50" xfId="59" applyFont="1" applyFill="1" applyBorder="1" applyAlignment="1">
      <alignment horizontal="center"/>
    </xf>
    <xf numFmtId="0" fontId="47" fillId="53" borderId="50" xfId="59" applyFont="1" applyFill="1" applyBorder="1" applyAlignment="1">
      <alignment horizontal="center"/>
    </xf>
    <xf numFmtId="0" fontId="16" fillId="55" borderId="23" xfId="59" applyFont="1" applyFill="1" applyBorder="1" applyAlignment="1">
      <alignment horizontal="center"/>
    </xf>
    <xf numFmtId="0" fontId="16" fillId="55" borderId="33" xfId="59" applyFont="1" applyFill="1" applyBorder="1" applyAlignment="1">
      <alignment horizontal="center"/>
    </xf>
    <xf numFmtId="0" fontId="47" fillId="53" borderId="51" xfId="59" applyFont="1" applyFill="1" applyBorder="1" applyAlignment="1">
      <alignment horizontal="center"/>
    </xf>
    <xf numFmtId="0" fontId="47" fillId="56" borderId="51" xfId="59" applyFont="1" applyFill="1" applyBorder="1" applyAlignment="1">
      <alignment horizontal="center"/>
    </xf>
    <xf numFmtId="0" fontId="1" fillId="0" borderId="0" xfId="59" applyAlignment="1">
      <alignment horizontal="left"/>
    </xf>
    <xf numFmtId="0" fontId="1" fillId="53" borderId="43" xfId="59" applyFill="1" applyBorder="1"/>
    <xf numFmtId="0" fontId="1" fillId="56" borderId="43" xfId="59" applyFill="1" applyBorder="1"/>
    <xf numFmtId="0" fontId="1" fillId="33" borderId="43" xfId="59" applyFill="1" applyBorder="1"/>
    <xf numFmtId="0" fontId="1" fillId="40" borderId="33" xfId="59" applyFill="1" applyBorder="1"/>
    <xf numFmtId="0" fontId="17" fillId="35" borderId="0" xfId="59" applyFont="1" applyFill="1" applyAlignment="1">
      <alignment horizontal="center" vertical="center" wrapText="1"/>
    </xf>
    <xf numFmtId="0" fontId="51" fillId="34" borderId="43" xfId="0" applyFont="1" applyFill="1" applyBorder="1" applyAlignment="1">
      <alignment horizontal="center" vertical="center" wrapText="1"/>
    </xf>
    <xf numFmtId="0" fontId="52" fillId="0" borderId="0" xfId="59" applyFont="1"/>
    <xf numFmtId="0" fontId="16" fillId="55" borderId="35" xfId="59" applyFont="1" applyFill="1" applyBorder="1" applyAlignment="1">
      <alignment horizontal="center"/>
    </xf>
    <xf numFmtId="0" fontId="16" fillId="0" borderId="43" xfId="59" applyFont="1" applyBorder="1" applyAlignment="1">
      <alignment horizontal="center"/>
    </xf>
    <xf numFmtId="0" fontId="16" fillId="0" borderId="43" xfId="59" applyFont="1" applyBorder="1" applyAlignment="1">
      <alignment horizontal="center" vertical="center"/>
    </xf>
    <xf numFmtId="0" fontId="16" fillId="0" borderId="44" xfId="59" applyFont="1" applyBorder="1" applyAlignment="1">
      <alignment vertical="center" wrapText="1"/>
    </xf>
    <xf numFmtId="0" fontId="16" fillId="0" borderId="44" xfId="59" applyFont="1" applyBorder="1" applyAlignment="1">
      <alignment vertical="center"/>
    </xf>
    <xf numFmtId="0" fontId="0" fillId="0" borderId="33" xfId="0" applyBorder="1" applyAlignment="1"/>
    <xf numFmtId="0" fontId="48" fillId="0" borderId="32" xfId="0" applyFont="1" applyBorder="1" applyAlignment="1">
      <alignment horizontal="center" vertical="center"/>
    </xf>
    <xf numFmtId="0" fontId="49" fillId="0" borderId="33" xfId="0" applyFont="1" applyBorder="1" applyAlignment="1">
      <alignment horizontal="center" vertical="center"/>
    </xf>
    <xf numFmtId="0" fontId="13" fillId="39" borderId="11" xfId="0" applyFont="1" applyFill="1" applyBorder="1" applyAlignment="1" applyProtection="1">
      <alignment horizontal="center" vertical="center" wrapText="1"/>
    </xf>
    <xf numFmtId="0" fontId="13" fillId="41" borderId="11" xfId="0" applyFont="1" applyFill="1" applyBorder="1" applyAlignment="1" applyProtection="1">
      <alignment horizontal="center" vertical="center" wrapText="1"/>
    </xf>
    <xf numFmtId="0" fontId="16" fillId="42" borderId="11" xfId="0" applyFont="1" applyFill="1" applyBorder="1" applyAlignment="1" applyProtection="1">
      <alignment horizontal="center" vertical="center" wrapText="1"/>
    </xf>
    <xf numFmtId="0" fontId="16" fillId="43" borderId="11" xfId="0" applyFont="1" applyFill="1" applyBorder="1" applyAlignment="1" applyProtection="1">
      <alignment horizontal="center" vertical="center" wrapText="1"/>
    </xf>
    <xf numFmtId="0" fontId="0" fillId="40" borderId="15" xfId="0" applyFill="1" applyBorder="1" applyAlignment="1" applyProtection="1">
      <alignment horizontal="center" vertical="center" wrapText="1"/>
      <protection locked="0"/>
    </xf>
    <xf numFmtId="0" fontId="0" fillId="40" borderId="16" xfId="0" applyFill="1" applyBorder="1" applyAlignment="1" applyProtection="1">
      <alignment horizontal="center" vertical="center" wrapText="1"/>
      <protection locked="0"/>
    </xf>
    <xf numFmtId="0" fontId="13" fillId="48" borderId="37" xfId="0" applyFont="1" applyFill="1" applyBorder="1" applyAlignment="1" applyProtection="1">
      <alignment horizontal="center" vertical="center" wrapText="1"/>
    </xf>
    <xf numFmtId="0" fontId="13" fillId="48" borderId="12" xfId="0" applyFont="1" applyFill="1" applyBorder="1" applyAlignment="1" applyProtection="1">
      <alignment horizontal="center" vertical="center" wrapText="1"/>
    </xf>
    <xf numFmtId="0" fontId="13" fillId="48" borderId="13" xfId="0" applyFont="1" applyFill="1" applyBorder="1" applyAlignment="1" applyProtection="1">
      <alignment horizontal="center" vertical="center" wrapText="1"/>
    </xf>
    <xf numFmtId="0" fontId="16" fillId="37" borderId="10" xfId="0" applyFont="1" applyFill="1" applyBorder="1" applyAlignment="1" applyProtection="1">
      <alignment horizontal="center" vertical="center" wrapText="1"/>
    </xf>
    <xf numFmtId="0" fontId="13" fillId="48" borderId="10" xfId="0" applyFont="1" applyFill="1" applyBorder="1" applyAlignment="1" applyProtection="1">
      <alignment horizontal="center" vertical="center" wrapText="1"/>
    </xf>
    <xf numFmtId="0" fontId="13" fillId="35" borderId="11" xfId="0" applyFont="1" applyFill="1" applyBorder="1" applyAlignment="1" applyProtection="1">
      <alignment horizontal="center" vertical="center" wrapText="1"/>
    </xf>
    <xf numFmtId="0" fontId="16" fillId="38" borderId="42" xfId="0" applyFont="1" applyFill="1" applyBorder="1" applyAlignment="1">
      <alignment horizontal="center"/>
    </xf>
    <xf numFmtId="0" fontId="16" fillId="38" borderId="30" xfId="0" applyFont="1" applyFill="1" applyBorder="1" applyAlignment="1">
      <alignment horizontal="center"/>
    </xf>
    <xf numFmtId="0" fontId="27" fillId="0" borderId="34" xfId="0" applyFont="1" applyBorder="1" applyAlignment="1">
      <alignment horizontal="center" vertical="center" wrapText="1"/>
    </xf>
    <xf numFmtId="0" fontId="27" fillId="0" borderId="35" xfId="0" applyFont="1" applyBorder="1" applyAlignment="1">
      <alignment horizontal="center" vertical="center" wrapText="1"/>
    </xf>
    <xf numFmtId="0" fontId="33" fillId="25" borderId="19" xfId="34" applyFont="1" applyBorder="1" applyAlignment="1">
      <alignment horizontal="center" vertical="center" wrapText="1"/>
    </xf>
    <xf numFmtId="0" fontId="33" fillId="25" borderId="20" xfId="34" applyFont="1" applyBorder="1" applyAlignment="1">
      <alignment horizontal="center" vertical="center" wrapText="1"/>
    </xf>
    <xf numFmtId="0" fontId="33" fillId="25" borderId="21" xfId="34" applyFont="1" applyBorder="1" applyAlignment="1">
      <alignment horizontal="center" vertical="center" wrapText="1"/>
    </xf>
    <xf numFmtId="0" fontId="34" fillId="49" borderId="28" xfId="0" applyFont="1" applyFill="1" applyBorder="1" applyAlignment="1">
      <alignment horizontal="center"/>
    </xf>
    <xf numFmtId="0" fontId="34" fillId="49" borderId="10" xfId="0" applyFont="1" applyFill="1" applyBorder="1" applyAlignment="1">
      <alignment horizontal="center"/>
    </xf>
    <xf numFmtId="0" fontId="34" fillId="49" borderId="18" xfId="0" applyFont="1" applyFill="1" applyBorder="1" applyAlignment="1">
      <alignment horizontal="center"/>
    </xf>
    <xf numFmtId="0" fontId="34" fillId="49" borderId="14" xfId="0" applyFont="1" applyFill="1" applyBorder="1" applyAlignment="1">
      <alignment horizontal="center"/>
    </xf>
    <xf numFmtId="0" fontId="34" fillId="49" borderId="39" xfId="0" applyFont="1" applyFill="1" applyBorder="1" applyAlignment="1">
      <alignment horizontal="center"/>
    </xf>
    <xf numFmtId="0" fontId="35" fillId="49" borderId="28" xfId="0" applyFont="1" applyFill="1" applyBorder="1" applyAlignment="1">
      <alignment horizontal="center" vertical="center"/>
    </xf>
    <xf numFmtId="0" fontId="35" fillId="49" borderId="10" xfId="0" applyFont="1" applyFill="1" applyBorder="1" applyAlignment="1">
      <alignment horizontal="center" vertical="center"/>
    </xf>
    <xf numFmtId="0" fontId="35" fillId="49" borderId="29" xfId="0" applyFont="1" applyFill="1" applyBorder="1" applyAlignment="1">
      <alignment horizontal="center" vertical="center"/>
    </xf>
    <xf numFmtId="0" fontId="16" fillId="0" borderId="40" xfId="0" applyFont="1" applyBorder="1" applyAlignment="1">
      <alignment horizontal="center" vertical="center" textRotation="90"/>
    </xf>
    <xf numFmtId="0" fontId="16" fillId="0" borderId="41" xfId="0" applyFont="1" applyBorder="1" applyAlignment="1">
      <alignment horizontal="center" vertical="center" textRotation="90"/>
    </xf>
    <xf numFmtId="0" fontId="16" fillId="0" borderId="27" xfId="0" applyFont="1" applyBorder="1" applyAlignment="1">
      <alignment horizontal="center" vertical="center" textRotation="90"/>
    </xf>
    <xf numFmtId="0" fontId="16" fillId="0" borderId="11" xfId="0" applyFont="1" applyBorder="1" applyAlignment="1">
      <alignment horizontal="center" vertical="center" textRotation="90"/>
    </xf>
    <xf numFmtId="0" fontId="16" fillId="0" borderId="12" xfId="0" applyFont="1" applyBorder="1" applyAlignment="1">
      <alignment horizontal="center" vertical="center" textRotation="90"/>
    </xf>
    <xf numFmtId="0" fontId="16" fillId="0" borderId="13" xfId="0" applyFont="1" applyBorder="1" applyAlignment="1">
      <alignment horizontal="center" vertical="center" textRotation="90"/>
    </xf>
    <xf numFmtId="0" fontId="50" fillId="0" borderId="31" xfId="0" applyFont="1" applyBorder="1" applyAlignment="1">
      <alignment horizontal="center" vertical="center" wrapText="1"/>
    </xf>
    <xf numFmtId="0" fontId="50" fillId="0" borderId="32" xfId="0" applyFont="1" applyBorder="1" applyAlignment="1">
      <alignment horizontal="center" vertical="center" wrapText="1"/>
    </xf>
    <xf numFmtId="0" fontId="50" fillId="0" borderId="33" xfId="0" applyFont="1" applyBorder="1" applyAlignment="1">
      <alignment horizontal="center" vertical="center" wrapText="1"/>
    </xf>
    <xf numFmtId="0" fontId="16" fillId="0" borderId="34" xfId="59" applyFont="1" applyBorder="1" applyAlignment="1">
      <alignment horizontal="center"/>
    </xf>
    <xf numFmtId="0" fontId="16" fillId="0" borderId="44" xfId="59" applyFont="1" applyBorder="1" applyAlignment="1">
      <alignment horizontal="center"/>
    </xf>
    <xf numFmtId="0" fontId="16" fillId="0" borderId="35" xfId="59" applyFont="1" applyBorder="1" applyAlignment="1">
      <alignment horizontal="center"/>
    </xf>
    <xf numFmtId="0" fontId="16" fillId="0" borderId="23" xfId="59" applyFont="1" applyBorder="1" applyAlignment="1">
      <alignment horizontal="center"/>
    </xf>
    <xf numFmtId="0" fontId="16" fillId="0" borderId="17" xfId="59" applyFont="1" applyBorder="1" applyAlignment="1">
      <alignment horizontal="center"/>
    </xf>
    <xf numFmtId="0" fontId="16" fillId="0" borderId="46" xfId="59" applyFont="1" applyBorder="1" applyAlignment="1">
      <alignment horizontal="center"/>
    </xf>
    <xf numFmtId="0" fontId="16" fillId="0" borderId="53" xfId="59" applyFont="1" applyBorder="1" applyAlignment="1">
      <alignment horizontal="center" vertical="center"/>
    </xf>
    <xf numFmtId="0" fontId="16" fillId="0" borderId="54" xfId="59" applyFont="1" applyBorder="1" applyAlignment="1">
      <alignment horizontal="center" vertical="center"/>
    </xf>
    <xf numFmtId="0" fontId="16" fillId="0" borderId="55" xfId="59" applyFont="1" applyBorder="1" applyAlignment="1">
      <alignment horizontal="center" vertical="center"/>
    </xf>
    <xf numFmtId="0" fontId="16" fillId="0" borderId="34" xfId="59" applyFont="1" applyBorder="1" applyAlignment="1">
      <alignment horizontal="left" wrapText="1"/>
    </xf>
    <xf numFmtId="0" fontId="16" fillId="0" borderId="44" xfId="59" applyFont="1" applyBorder="1" applyAlignment="1">
      <alignment horizontal="left" wrapText="1"/>
    </xf>
    <xf numFmtId="0" fontId="16" fillId="0" borderId="35" xfId="59" applyFont="1" applyBorder="1" applyAlignment="1">
      <alignment horizontal="left" wrapText="1"/>
    </xf>
    <xf numFmtId="0" fontId="16" fillId="0" borderId="19" xfId="59" applyFont="1" applyBorder="1" applyAlignment="1">
      <alignment horizontal="center" vertical="center"/>
    </xf>
    <xf numFmtId="0" fontId="16" fillId="0" borderId="22" xfId="59" applyFont="1" applyBorder="1" applyAlignment="1">
      <alignment horizontal="center" vertical="center"/>
    </xf>
    <xf numFmtId="0" fontId="16" fillId="0" borderId="23" xfId="59" applyFont="1" applyBorder="1" applyAlignment="1">
      <alignment horizontal="center" vertical="center"/>
    </xf>
    <xf numFmtId="0" fontId="16" fillId="0" borderId="32" xfId="59" applyFont="1" applyBorder="1" applyAlignment="1">
      <alignment horizontal="center" vertical="center"/>
    </xf>
    <xf numFmtId="0" fontId="16" fillId="0" borderId="33" xfId="59" applyFont="1" applyBorder="1" applyAlignment="1">
      <alignment horizontal="center" vertical="center"/>
    </xf>
    <xf numFmtId="0" fontId="1" fillId="0" borderId="31" xfId="59" applyBorder="1" applyAlignment="1">
      <alignment horizontal="left" vertical="center" wrapText="1"/>
    </xf>
    <xf numFmtId="0" fontId="1" fillId="0" borderId="32" xfId="59" applyBorder="1" applyAlignment="1">
      <alignment horizontal="left" vertical="center" wrapText="1"/>
    </xf>
    <xf numFmtId="0" fontId="1" fillId="0" borderId="33" xfId="59" applyBorder="1" applyAlignment="1">
      <alignment horizontal="left" vertical="center" wrapText="1"/>
    </xf>
    <xf numFmtId="0" fontId="37" fillId="0" borderId="19" xfId="59" applyFont="1" applyBorder="1" applyAlignment="1">
      <alignment horizontal="center" vertical="center" wrapText="1"/>
    </xf>
    <xf numFmtId="0" fontId="37" fillId="0" borderId="21" xfId="59" applyFont="1" applyBorder="1" applyAlignment="1">
      <alignment horizontal="center" vertical="center" wrapText="1"/>
    </xf>
    <xf numFmtId="0" fontId="37" fillId="0" borderId="22" xfId="59" applyFont="1" applyBorder="1" applyAlignment="1">
      <alignment horizontal="center" vertical="center" wrapText="1"/>
    </xf>
    <xf numFmtId="0" fontId="37" fillId="0" borderId="36" xfId="59" applyFont="1" applyBorder="1" applyAlignment="1">
      <alignment horizontal="center" vertical="center" wrapText="1"/>
    </xf>
    <xf numFmtId="0" fontId="37" fillId="0" borderId="23" xfId="59" applyFont="1" applyBorder="1" applyAlignment="1">
      <alignment horizontal="center" vertical="center" wrapText="1"/>
    </xf>
    <xf numFmtId="0" fontId="37" fillId="0" borderId="46" xfId="59" applyFont="1" applyBorder="1" applyAlignment="1">
      <alignment horizontal="center" vertical="center" wrapText="1"/>
    </xf>
    <xf numFmtId="0" fontId="16" fillId="55" borderId="34" xfId="59" applyFont="1" applyFill="1" applyBorder="1" applyAlignment="1">
      <alignment horizontal="center"/>
    </xf>
    <xf numFmtId="0" fontId="16" fillId="55" borderId="44" xfId="59" applyFont="1" applyFill="1" applyBorder="1" applyAlignment="1">
      <alignment horizontal="center"/>
    </xf>
    <xf numFmtId="0" fontId="16" fillId="55" borderId="35" xfId="59" applyFont="1" applyFill="1" applyBorder="1" applyAlignment="1">
      <alignment horizontal="center"/>
    </xf>
    <xf numFmtId="0" fontId="16" fillId="0" borderId="22" xfId="59" applyFont="1" applyBorder="1" applyAlignment="1">
      <alignment horizontal="center"/>
    </xf>
    <xf numFmtId="0" fontId="16" fillId="0" borderId="0" xfId="59" applyFont="1" applyAlignment="1">
      <alignment horizontal="center"/>
    </xf>
    <xf numFmtId="0" fontId="16" fillId="0" borderId="36" xfId="59" applyFont="1" applyBorder="1" applyAlignment="1">
      <alignment horizontal="center"/>
    </xf>
    <xf numFmtId="0" fontId="16" fillId="0" borderId="45" xfId="59" applyFont="1" applyBorder="1" applyAlignment="1">
      <alignment horizontal="center" vertical="center"/>
    </xf>
    <xf numFmtId="0" fontId="16" fillId="0" borderId="47" xfId="59" applyFont="1" applyBorder="1" applyAlignment="1">
      <alignment horizontal="center" vertical="center"/>
    </xf>
    <xf numFmtId="0" fontId="16" fillId="0" borderId="49" xfId="59" applyFont="1" applyBorder="1" applyAlignment="1">
      <alignment horizontal="center" vertical="center"/>
    </xf>
    <xf numFmtId="0" fontId="16" fillId="0" borderId="31" xfId="59" applyFont="1" applyBorder="1" applyAlignment="1">
      <alignment horizontal="center" vertical="center"/>
    </xf>
    <xf numFmtId="0" fontId="16" fillId="0" borderId="24" xfId="59" applyFont="1" applyBorder="1" applyAlignment="1">
      <alignment horizontal="center" vertical="center"/>
    </xf>
    <xf numFmtId="0" fontId="16" fillId="0" borderId="25" xfId="59" applyFont="1" applyBorder="1" applyAlignment="1">
      <alignment horizontal="center" vertical="center"/>
    </xf>
    <xf numFmtId="0" fontId="16" fillId="0" borderId="52" xfId="59" applyFont="1" applyBorder="1" applyAlignment="1">
      <alignment horizontal="center" vertical="center"/>
    </xf>
    <xf numFmtId="0" fontId="0" fillId="0" borderId="31" xfId="59" applyFont="1" applyBorder="1" applyAlignment="1">
      <alignment horizontal="left" vertical="top" wrapText="1"/>
    </xf>
    <xf numFmtId="0" fontId="1" fillId="0" borderId="32" xfId="59" applyBorder="1" applyAlignment="1">
      <alignment horizontal="left" vertical="top"/>
    </xf>
    <xf numFmtId="0" fontId="1" fillId="0" borderId="33" xfId="59" applyBorder="1" applyAlignment="1">
      <alignment horizontal="left" vertical="top"/>
    </xf>
    <xf numFmtId="0" fontId="16" fillId="0" borderId="24" xfId="59" applyFont="1" applyBorder="1" applyAlignment="1">
      <alignment horizontal="center"/>
    </xf>
    <xf numFmtId="0" fontId="16" fillId="0" borderId="25" xfId="59" applyFont="1" applyBorder="1" applyAlignment="1">
      <alignment horizontal="center"/>
    </xf>
    <xf numFmtId="0" fontId="16" fillId="0" borderId="52" xfId="59" applyFont="1" applyBorder="1" applyAlignment="1">
      <alignment horizontal="center"/>
    </xf>
    <xf numFmtId="0" fontId="16" fillId="0" borderId="19" xfId="59" applyFont="1" applyBorder="1" applyAlignment="1">
      <alignment horizontal="left" vertical="center" wrapText="1"/>
    </xf>
    <xf numFmtId="0" fontId="16" fillId="0" borderId="20" xfId="59" applyFont="1" applyBorder="1" applyAlignment="1">
      <alignment horizontal="left" vertical="center" wrapText="1"/>
    </xf>
    <xf numFmtId="0" fontId="16" fillId="0" borderId="21" xfId="59" applyFont="1" applyBorder="1" applyAlignment="1">
      <alignment horizontal="left" vertical="center" wrapText="1"/>
    </xf>
    <xf numFmtId="0" fontId="16" fillId="0" borderId="23" xfId="59" applyFont="1" applyBorder="1" applyAlignment="1">
      <alignment horizontal="left" vertical="center" wrapText="1"/>
    </xf>
    <xf numFmtId="0" fontId="16" fillId="0" borderId="17" xfId="59" applyFont="1" applyBorder="1" applyAlignment="1">
      <alignment horizontal="left" vertical="center" wrapText="1"/>
    </xf>
    <xf numFmtId="0" fontId="16" fillId="0" borderId="46" xfId="59" applyFont="1" applyBorder="1" applyAlignment="1">
      <alignment horizontal="left" vertical="center" wrapText="1"/>
    </xf>
    <xf numFmtId="0" fontId="16" fillId="0" borderId="0" xfId="59" applyFont="1" applyAlignment="1">
      <alignment horizontal="center" wrapText="1"/>
    </xf>
    <xf numFmtId="0" fontId="16" fillId="55" borderId="19" xfId="59" applyFont="1" applyFill="1" applyBorder="1" applyAlignment="1">
      <alignment horizontal="right" vertical="center" wrapText="1"/>
    </xf>
    <xf numFmtId="0" fontId="16" fillId="55" borderId="21" xfId="59" applyFont="1" applyFill="1" applyBorder="1" applyAlignment="1">
      <alignment horizontal="right" vertical="center" wrapText="1"/>
    </xf>
    <xf numFmtId="0" fontId="0" fillId="0" borderId="31" xfId="59" applyFont="1" applyBorder="1" applyAlignment="1">
      <alignment horizontal="center" vertical="center"/>
    </xf>
    <xf numFmtId="0" fontId="1" fillId="0" borderId="32" xfId="59" applyBorder="1" applyAlignment="1">
      <alignment horizontal="center" vertical="center"/>
    </xf>
    <xf numFmtId="0" fontId="1" fillId="0" borderId="33" xfId="59" applyBorder="1" applyAlignment="1">
      <alignment horizontal="center" vertical="center"/>
    </xf>
    <xf numFmtId="0" fontId="16" fillId="55" borderId="23" xfId="59" applyFont="1" applyFill="1" applyBorder="1" applyAlignment="1">
      <alignment horizontal="left" vertical="center" wrapText="1"/>
    </xf>
    <xf numFmtId="0" fontId="16" fillId="55" borderId="46" xfId="59" applyFont="1" applyFill="1" applyBorder="1" applyAlignment="1">
      <alignment horizontal="left" vertical="center" wrapText="1"/>
    </xf>
    <xf numFmtId="167" fontId="53" fillId="0" borderId="0" xfId="58" applyNumberFormat="1" applyFont="1" applyAlignment="1">
      <alignment horizontal="center" vertical="center" wrapText="1"/>
    </xf>
    <xf numFmtId="167" fontId="22" fillId="44" borderId="25" xfId="58" applyNumberFormat="1" applyFont="1" applyFill="1" applyBorder="1" applyAlignment="1" applyProtection="1">
      <alignment horizontal="center" vertical="center" wrapText="1"/>
    </xf>
    <xf numFmtId="167" fontId="54" fillId="0" borderId="13" xfId="58" applyNumberFormat="1" applyFont="1" applyBorder="1" applyAlignment="1" applyProtection="1">
      <alignment horizontal="center" vertical="center" wrapText="1"/>
      <protection locked="0"/>
    </xf>
    <xf numFmtId="167" fontId="55" fillId="0" borderId="13" xfId="58" applyNumberFormat="1" applyFont="1" applyFill="1" applyBorder="1" applyAlignment="1" applyProtection="1">
      <alignment horizontal="center" vertical="center" wrapText="1"/>
      <protection locked="0"/>
    </xf>
    <xf numFmtId="167" fontId="55" fillId="0" borderId="13" xfId="58" applyNumberFormat="1" applyFont="1" applyBorder="1" applyAlignment="1" applyProtection="1">
      <alignment horizontal="center" vertical="center" wrapText="1"/>
      <protection locked="0"/>
    </xf>
    <xf numFmtId="167" fontId="56" fillId="0" borderId="13" xfId="58" applyNumberFormat="1" applyFont="1" applyBorder="1" applyAlignment="1" applyProtection="1">
      <alignment horizontal="center" vertical="center" wrapText="1"/>
      <protection locked="0"/>
    </xf>
    <xf numFmtId="167" fontId="22" fillId="0" borderId="13" xfId="58" applyNumberFormat="1" applyFont="1" applyBorder="1" applyAlignment="1" applyProtection="1">
      <alignment horizontal="center" vertical="center" wrapText="1"/>
      <protection locked="0"/>
    </xf>
    <xf numFmtId="0" fontId="57" fillId="0" borderId="0" xfId="0" applyFont="1" applyAlignment="1">
      <alignment horizontal="center" vertical="center" wrapText="1"/>
    </xf>
    <xf numFmtId="0" fontId="58" fillId="34" borderId="25" xfId="0" applyFont="1" applyFill="1" applyBorder="1" applyAlignment="1" applyProtection="1">
      <alignment horizontal="center" vertical="center" wrapText="1"/>
    </xf>
    <xf numFmtId="0" fontId="59" fillId="0" borderId="13" xfId="0" applyFont="1" applyBorder="1" applyAlignment="1" applyProtection="1">
      <alignment horizontal="center" vertical="center" wrapText="1"/>
      <protection locked="0"/>
    </xf>
    <xf numFmtId="0" fontId="60" fillId="0" borderId="13" xfId="0" applyFont="1" applyBorder="1" applyAlignment="1" applyProtection="1">
      <alignment horizontal="center" vertical="center" wrapText="1"/>
      <protection locked="0"/>
    </xf>
    <xf numFmtId="0" fontId="61" fillId="0" borderId="13" xfId="0" applyFont="1" applyBorder="1" applyAlignment="1" applyProtection="1">
      <alignment horizontal="center" vertical="center" wrapText="1"/>
      <protection locked="0"/>
    </xf>
    <xf numFmtId="0" fontId="58" fillId="0" borderId="13" xfId="0" applyFont="1" applyBorder="1" applyAlignment="1" applyProtection="1">
      <alignment horizontal="center" vertical="center" wrapText="1"/>
      <protection locked="0"/>
    </xf>
    <xf numFmtId="0" fontId="59" fillId="0" borderId="13" xfId="0" applyFont="1" applyFill="1" applyBorder="1" applyAlignment="1" applyProtection="1">
      <alignment horizontal="center" vertical="center" wrapText="1"/>
      <protection locked="0"/>
    </xf>
  </cellXfs>
  <cellStyles count="60">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Millares" xfId="58" builtinId="3"/>
    <cellStyle name="Millares 2" xfId="42" xr:uid="{00000000-0005-0000-0000-000020000000}"/>
    <cellStyle name="Millares 2 2" xfId="47" xr:uid="{00000000-0005-0000-0000-000021000000}"/>
    <cellStyle name="Millares 4" xfId="53" xr:uid="{00000000-0005-0000-0000-000022000000}"/>
    <cellStyle name="Millares 5" xfId="56" xr:uid="{00000000-0005-0000-0000-000023000000}"/>
    <cellStyle name="Neutral" xfId="8" builtinId="28" customBuiltin="1"/>
    <cellStyle name="Normal" xfId="0" builtinId="0"/>
    <cellStyle name="Normal 10" xfId="59" xr:uid="{AEF09760-98E7-44C0-B286-30DF5575FD9F}"/>
    <cellStyle name="Normal 14" xfId="54" xr:uid="{00000000-0005-0000-0000-000026000000}"/>
    <cellStyle name="Normal 14 2" xfId="55" xr:uid="{00000000-0005-0000-0000-000027000000}"/>
    <cellStyle name="Normal 15" xfId="50" xr:uid="{00000000-0005-0000-0000-000028000000}"/>
    <cellStyle name="Normal 2" xfId="46" xr:uid="{00000000-0005-0000-0000-000029000000}"/>
    <cellStyle name="Normal 2 2 2" xfId="49" xr:uid="{00000000-0005-0000-0000-00002A000000}"/>
    <cellStyle name="Normal 3" xfId="45" xr:uid="{00000000-0005-0000-0000-00002B000000}"/>
    <cellStyle name="Normal 4" xfId="43" xr:uid="{00000000-0005-0000-0000-00002C000000}"/>
    <cellStyle name="Normal 5" xfId="57" xr:uid="{00000000-0005-0000-0000-00002D000000}"/>
    <cellStyle name="Notas" xfId="15" builtinId="10" customBuiltin="1"/>
    <cellStyle name="Porcentaje 2" xfId="48" xr:uid="{00000000-0005-0000-0000-00002F000000}"/>
    <cellStyle name="Porcentaje 3" xfId="44" xr:uid="{00000000-0005-0000-0000-000030000000}"/>
    <cellStyle name="Porcentaje 5" xfId="52" xr:uid="{00000000-0005-0000-0000-000031000000}"/>
    <cellStyle name="Porcentual 2 2" xfId="51" xr:uid="{00000000-0005-0000-0000-000032000000}"/>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754">
    <dxf>
      <alignment horizontal="center" readingOrder="0"/>
    </dxf>
    <dxf>
      <alignment horizontal="center" readingOrder="0"/>
    </dxf>
    <dxf>
      <alignment horizontal="center" readingOrder="0"/>
    </dxf>
    <dxf>
      <alignment vertical="center" readingOrder="0"/>
    </dxf>
    <dxf>
      <alignment vertical="center" readingOrder="0"/>
    </dxf>
    <dxf>
      <alignment vertical="center" readingOrder="0"/>
    </dxf>
    <dxf>
      <alignment horizontal="center" readingOrder="0"/>
    </dxf>
    <dxf>
      <alignment horizontal="center" readingOrder="0"/>
    </dxf>
    <dxf>
      <alignment horizontal="center" readingOrder="0"/>
    </dxf>
    <dxf>
      <alignment vertical="center" readingOrder="0"/>
    </dxf>
    <dxf>
      <alignment vertical="center" readingOrder="0"/>
    </dxf>
    <dxf>
      <alignment vertical="center" readingOrder="0"/>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center"/>
    </dxf>
    <dxf>
      <alignment vertical="center"/>
    </dxf>
    <dxf>
      <font>
        <sz val="24"/>
      </font>
    </dxf>
    <dxf>
      <alignment horizontal="center" readingOrder="0"/>
    </dxf>
    <dxf>
      <alignment horizontal="center" readingOrder="0"/>
    </dxf>
    <dxf>
      <alignment horizontal="center" readingOrder="0"/>
    </dxf>
    <dxf>
      <alignment vertical="center" readingOrder="0"/>
    </dxf>
    <dxf>
      <alignment vertical="center" readingOrder="0"/>
    </dxf>
    <dxf>
      <alignment vertical="center" readingOrder="0"/>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center"/>
    </dxf>
    <dxf>
      <alignment vertical="center"/>
    </dxf>
    <dxf>
      <font>
        <sz val="22"/>
      </font>
    </dxf>
    <dxf>
      <border>
        <left style="medium">
          <color indexed="64"/>
        </left>
        <bottom style="medium">
          <color indexed="64"/>
        </bottom>
      </border>
    </dxf>
    <dxf>
      <border>
        <left style="medium">
          <color indexed="64"/>
        </left>
        <bottom style="medium">
          <color indexed="64"/>
        </bottom>
      </border>
    </dxf>
    <dxf>
      <font>
        <sz val="22"/>
      </font>
    </dxf>
    <dxf>
      <alignment vertical="center"/>
    </dxf>
    <dxf>
      <alignment horizontal="center"/>
    </dxf>
    <dxf>
      <alignment horizontal="general" vertical="bottom" textRotation="0" wrapText="0" indent="0" justifyLastLine="0" shrinkToFit="0" readingOrder="0"/>
    </dxf>
    <dxf>
      <alignment horizontal="general" vertical="bottom" textRotation="0" wrapText="0" indent="0" justifyLastLine="0" shrinkToFit="0" readingOrder="0"/>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alignment vertical="center" readingOrder="0"/>
    </dxf>
    <dxf>
      <alignment vertical="center" readingOrder="0"/>
    </dxf>
    <dxf>
      <alignment vertical="center" readingOrder="0"/>
    </dxf>
    <dxf>
      <alignment horizontal="center" readingOrder="0"/>
    </dxf>
    <dxf>
      <alignment horizontal="center" readingOrder="0"/>
    </dxf>
    <dxf>
      <alignment horizontal="center" readingOrder="0"/>
    </dxf>
    <dxf>
      <font>
        <sz val="24"/>
      </font>
    </dxf>
    <dxf>
      <alignment vertical="center"/>
    </dxf>
    <dxf>
      <alignment horizontal="center"/>
    </dxf>
    <dxf>
      <alignment horizontal="general" vertical="bottom" textRotation="0" wrapText="0" indent="0" justifyLastLine="0" shrinkToFit="0" readingOrder="0"/>
    </dxf>
    <dxf>
      <alignment horizontal="general" vertical="bottom" textRotation="0" wrapText="0" indent="0" justifyLastLine="0" shrinkToFit="0" readingOrder="0"/>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alignment vertical="center" readingOrder="0"/>
    </dxf>
    <dxf>
      <alignment vertical="center" readingOrder="0"/>
    </dxf>
    <dxf>
      <alignment vertical="center" readingOrder="0"/>
    </dxf>
    <dxf>
      <alignment horizontal="center" readingOrder="0"/>
    </dxf>
    <dxf>
      <alignment horizontal="center" readingOrder="0"/>
    </dxf>
    <dxf>
      <alignment horizontal="center" readingOrder="0"/>
    </dxf>
    <dxf>
      <alignment vertical="center" readingOrder="0"/>
    </dxf>
    <dxf>
      <alignment vertical="center" readingOrder="0"/>
    </dxf>
    <dxf>
      <alignment vertical="center" readingOrder="0"/>
    </dxf>
    <dxf>
      <alignment horizontal="center" readingOrder="0"/>
    </dxf>
    <dxf>
      <alignment horizontal="center" readingOrder="0"/>
    </dxf>
    <dxf>
      <alignment horizontal="center" readingOrder="0"/>
    </dxf>
    <dxf>
      <fill>
        <patternFill>
          <bgColor theme="9" tint="0.39994506668294322"/>
        </patternFill>
      </fill>
    </dxf>
    <dxf>
      <fill>
        <patternFill>
          <bgColor theme="7" tint="0.59996337778862885"/>
        </patternFill>
      </fill>
    </dxf>
    <dxf>
      <fill>
        <patternFill>
          <bgColor theme="5" tint="0.39994506668294322"/>
        </patternFill>
      </fill>
    </dxf>
    <dxf>
      <fill>
        <patternFill>
          <bgColor theme="5" tint="-0.24994659260841701"/>
        </patternFill>
      </fill>
    </dxf>
    <dxf>
      <fill>
        <patternFill>
          <bgColor rgb="FFFF0000"/>
        </patternFill>
      </fill>
    </dxf>
    <dxf>
      <fill>
        <patternFill>
          <bgColor theme="9" tint="0.39994506668294322"/>
        </patternFill>
      </fill>
    </dxf>
    <dxf>
      <fill>
        <patternFill>
          <bgColor theme="7" tint="0.59996337778862885"/>
        </patternFill>
      </fill>
    </dxf>
    <dxf>
      <fill>
        <patternFill>
          <bgColor theme="5" tint="0.39994506668294322"/>
        </patternFill>
      </fill>
    </dxf>
    <dxf>
      <fill>
        <patternFill>
          <bgColor theme="5" tint="-0.24994659260841701"/>
        </patternFill>
      </fill>
    </dxf>
    <dxf>
      <fill>
        <patternFill>
          <bgColor rgb="FFFF0000"/>
        </patternFill>
      </fill>
    </dxf>
    <dxf>
      <fill>
        <patternFill>
          <bgColor theme="9" tint="0.39994506668294322"/>
        </patternFill>
      </fill>
    </dxf>
    <dxf>
      <fill>
        <patternFill>
          <bgColor theme="7" tint="0.59996337778862885"/>
        </patternFill>
      </fill>
    </dxf>
    <dxf>
      <fill>
        <patternFill>
          <bgColor theme="5" tint="0.39994506668294322"/>
        </patternFill>
      </fill>
    </dxf>
    <dxf>
      <fill>
        <patternFill>
          <bgColor theme="5" tint="-0.24994659260841701"/>
        </patternFill>
      </fill>
    </dxf>
    <dxf>
      <fill>
        <patternFill>
          <bgColor rgb="FFFF0000"/>
        </patternFill>
      </fill>
    </dxf>
    <dxf>
      <fill>
        <patternFill>
          <bgColor theme="7" tint="-0.24994659260841701"/>
        </patternFill>
      </fill>
    </dxf>
    <dxf>
      <fill>
        <patternFill>
          <bgColor theme="9" tint="0.39994506668294322"/>
        </patternFill>
      </fill>
    </dxf>
    <dxf>
      <fill>
        <patternFill>
          <bgColor theme="7" tint="0.59996337778862885"/>
        </patternFill>
      </fill>
    </dxf>
    <dxf>
      <fill>
        <patternFill>
          <bgColor rgb="FFFF0000"/>
        </patternFill>
      </fill>
    </dxf>
    <dxf>
      <fill>
        <patternFill>
          <bgColor theme="7" tint="-0.24994659260841701"/>
        </patternFill>
      </fill>
    </dxf>
    <dxf>
      <fill>
        <patternFill>
          <bgColor theme="9" tint="0.39994506668294322"/>
        </patternFill>
      </fill>
    </dxf>
    <dxf>
      <fill>
        <patternFill>
          <bgColor theme="7" tint="0.59996337778862885"/>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s>
  <tableStyles count="0" defaultTableStyle="TableStyleMedium2" defaultPivotStyle="PivotStyleLight16"/>
  <colors>
    <mruColors>
      <color rgb="FF1D0E8C"/>
      <color rgb="FF990099"/>
      <color rgb="FFFF99FF"/>
      <color rgb="FF0000FF"/>
      <color rgb="FF3F26F8"/>
      <color rgb="FFA42C7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pivotCacheDefinition" Target="pivotCache/pivotCacheDefinition1.xml"/><Relationship Id="rId5" Type="http://schemas.openxmlformats.org/officeDocument/2006/relationships/externalLink" Target="externalLinks/externalLink1.xml"/><Relationship Id="rId15" Type="http://schemas.openxmlformats.org/officeDocument/2006/relationships/calcChain" Target="calcChain.xml"/><Relationship Id="rId10"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diegobetancour.com.co/" TargetMode="External"/></Relationships>
</file>

<file path=xl/drawings/_rels/drawing2.xml.rels><?xml version="1.0" encoding="UTF-8" standalone="yes"?>
<Relationships xmlns="http://schemas.openxmlformats.org/package/2006/relationships"><Relationship Id="rId8" Type="http://schemas.openxmlformats.org/officeDocument/2006/relationships/customXml" Target="../ink/ink5.xml"/><Relationship Id="rId13" Type="http://schemas.openxmlformats.org/officeDocument/2006/relationships/customXml" Target="../ink/ink7.xml"/><Relationship Id="rId3" Type="http://schemas.openxmlformats.org/officeDocument/2006/relationships/customXml" Target="../ink/ink2.xml"/><Relationship Id="rId47" Type="http://schemas.openxmlformats.org/officeDocument/2006/relationships/customXml" Target="../ink/ink8.xml"/><Relationship Id="rId68" Type="http://schemas.openxmlformats.org/officeDocument/2006/relationships/image" Target="../media/image34.png"/><Relationship Id="rId7" Type="http://schemas.openxmlformats.org/officeDocument/2006/relationships/customXml" Target="../ink/ink4.xml"/><Relationship Id="rId12" Type="http://schemas.openxmlformats.org/officeDocument/2006/relationships/image" Target="../media/image6.png"/><Relationship Id="rId46" Type="http://schemas.openxmlformats.org/officeDocument/2006/relationships/image" Target="../media/image23.png"/><Relationship Id="rId2" Type="http://schemas.openxmlformats.org/officeDocument/2006/relationships/image" Target="../media/image2.png"/><Relationship Id="rId1" Type="http://schemas.openxmlformats.org/officeDocument/2006/relationships/customXml" Target="../ink/ink1.xml"/><Relationship Id="rId6" Type="http://schemas.openxmlformats.org/officeDocument/2006/relationships/image" Target="../media/image4.png"/><Relationship Id="rId11" Type="http://schemas.openxmlformats.org/officeDocument/2006/relationships/customXml" Target="../ink/ink6.xml"/><Relationship Id="rId5" Type="http://schemas.openxmlformats.org/officeDocument/2006/relationships/customXml" Target="../ink/ink3.xml"/><Relationship Id="rId10" Type="http://schemas.openxmlformats.org/officeDocument/2006/relationships/image" Target="../media/image5.png"/><Relationship Id="rId65" Type="http://schemas.openxmlformats.org/officeDocument/2006/relationships/customXml" Target="../ink/ink9.xml"/><Relationship Id="rId4" Type="http://schemas.openxmlformats.org/officeDocument/2006/relationships/image" Target="../media/image3.png"/><Relationship Id="rId64" Type="http://schemas.openxmlformats.org/officeDocument/2006/relationships/image" Target="../media/image32.png"/></Relationships>
</file>

<file path=xl/drawings/_rels/drawing3.xml.rels><?xml version="1.0" encoding="UTF-8" standalone="yes"?>
<Relationships xmlns="http://schemas.openxmlformats.org/package/2006/relationships"><Relationship Id="rId13" Type="http://schemas.openxmlformats.org/officeDocument/2006/relationships/customXml" Target="../ink/ink11.xml"/><Relationship Id="rId18" Type="http://schemas.openxmlformats.org/officeDocument/2006/relationships/image" Target="../media/image9.png"/><Relationship Id="rId21" Type="http://schemas.openxmlformats.org/officeDocument/2006/relationships/customXml" Target="../ink/ink15.xml"/><Relationship Id="rId12" Type="http://schemas.openxmlformats.org/officeDocument/2006/relationships/image" Target="../media/image60.png"/><Relationship Id="rId17" Type="http://schemas.openxmlformats.org/officeDocument/2006/relationships/customXml" Target="../ink/ink13.xml"/><Relationship Id="rId16" Type="http://schemas.openxmlformats.org/officeDocument/2006/relationships/image" Target="../media/image8.png"/><Relationship Id="rId20" Type="http://schemas.openxmlformats.org/officeDocument/2006/relationships/image" Target="../media/image10.png"/><Relationship Id="rId1" Type="http://schemas.openxmlformats.org/officeDocument/2006/relationships/customXml" Target="../ink/ink10.xml"/><Relationship Id="rId24" Type="http://schemas.openxmlformats.org/officeDocument/2006/relationships/image" Target="../media/image12.png"/><Relationship Id="rId15" Type="http://schemas.openxmlformats.org/officeDocument/2006/relationships/customXml" Target="../ink/ink12.xml"/><Relationship Id="rId23" Type="http://schemas.openxmlformats.org/officeDocument/2006/relationships/customXml" Target="../ink/ink16.xml"/><Relationship Id="rId19" Type="http://schemas.openxmlformats.org/officeDocument/2006/relationships/customXml" Target="../ink/ink14.xml"/><Relationship Id="rId14" Type="http://schemas.openxmlformats.org/officeDocument/2006/relationships/image" Target="../media/image7.png"/><Relationship Id="rId22" Type="http://schemas.openxmlformats.org/officeDocument/2006/relationships/image" Target="../media/image11.png"/></Relationships>
</file>

<file path=xl/drawings/_rels/drawing4.xml.rels><?xml version="1.0" encoding="UTF-8" standalone="yes"?>
<Relationships xmlns="http://schemas.openxmlformats.org/package/2006/relationships"><Relationship Id="rId2" Type="http://schemas.openxmlformats.org/officeDocument/2006/relationships/image" Target="../media/image36.png"/><Relationship Id="rId1" Type="http://schemas.openxmlformats.org/officeDocument/2006/relationships/customXml" Target="../ink/ink17.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27</xdr:col>
      <xdr:colOff>500498</xdr:colOff>
      <xdr:row>46</xdr:row>
      <xdr:rowOff>115123</xdr:rowOff>
    </xdr:to>
    <xdr:pic>
      <xdr:nvPicPr>
        <xdr:cNvPr id="4" name="Imagen 3">
          <a:hlinkClick xmlns:r="http://schemas.openxmlformats.org/officeDocument/2006/relationships" r:id="rId1"/>
          <a:extLst>
            <a:ext uri="{FF2B5EF4-FFF2-40B4-BE49-F238E27FC236}">
              <a16:creationId xmlns:a16="http://schemas.microsoft.com/office/drawing/2014/main" id="{A58F9F05-A8AB-436F-95B2-F72BB4A426E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21074498" cy="8479805"/>
        </a:xfrm>
        <a:prstGeom prst="rect">
          <a:avLst/>
        </a:prstGeom>
        <a:ln>
          <a:solidFill>
            <a:srgbClr val="FFC100"/>
          </a:solidFill>
        </a:ln>
      </xdr:spPr>
    </xdr:pic>
    <xdr:clientData/>
  </xdr:twoCellAnchor>
  <xdr:twoCellAnchor>
    <xdr:from>
      <xdr:col>28</xdr:col>
      <xdr:colOff>0</xdr:colOff>
      <xdr:row>1</xdr:row>
      <xdr:rowOff>112567</xdr:rowOff>
    </xdr:from>
    <xdr:to>
      <xdr:col>37</xdr:col>
      <xdr:colOff>336405</xdr:colOff>
      <xdr:row>45</xdr:row>
      <xdr:rowOff>129018</xdr:rowOff>
    </xdr:to>
    <xdr:sp macro="" textlink="">
      <xdr:nvSpPr>
        <xdr:cNvPr id="6" name="AutoShape 3">
          <a:extLst>
            <a:ext uri="{FF2B5EF4-FFF2-40B4-BE49-F238E27FC236}">
              <a16:creationId xmlns:a16="http://schemas.microsoft.com/office/drawing/2014/main" id="{9083F8C3-99E0-4E75-A9A7-5842E18E1595}"/>
            </a:ext>
          </a:extLst>
        </xdr:cNvPr>
        <xdr:cNvSpPr>
          <a:spLocks noChangeArrowheads="1"/>
        </xdr:cNvSpPr>
      </xdr:nvSpPr>
      <xdr:spPr bwMode="auto">
        <a:xfrm>
          <a:off x="21336000" y="294409"/>
          <a:ext cx="7194405" cy="8017451"/>
        </a:xfrm>
        <a:prstGeom prst="roundRect">
          <a:avLst>
            <a:gd name="adj" fmla="val 16667"/>
          </a:avLst>
        </a:prstGeom>
        <a:solidFill>
          <a:schemeClr val="lt1">
            <a:lumMod val="100000"/>
            <a:lumOff val="0"/>
          </a:schemeClr>
        </a:solidFill>
        <a:ln w="63500" cmpd="thickThin">
          <a:solidFill>
            <a:schemeClr val="dk1">
              <a:lumMod val="100000"/>
              <a:lumOff val="0"/>
            </a:schemeClr>
          </a:solidFill>
          <a:round/>
          <a:headEnd/>
          <a:tailEnd/>
        </a:ln>
        <a:effectLst/>
        <a:extLst>
          <a:ext uri="{AF507438-7753-43E0-B8FC-AC1667EBCBE1}">
            <a14:hiddenEffects xmlns:a14="http://schemas.microsoft.com/office/drawing/2010/main">
              <a:effectLst>
                <a:outerShdw dist="35921" dir="2700000" algn="ctr" rotWithShape="0">
                  <a:srgbClr val="868686"/>
                </a:outerShdw>
              </a:effectLst>
            </a14:hiddenEffects>
          </a:ext>
        </a:extLst>
      </xdr:spPr>
      <xdr:txBody>
        <a:bodyPr rot="0" vert="horz" wrap="square" lIns="91440" tIns="45720" rIns="91440" bIns="45720" anchor="t" anchorCtr="0" upright="1">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gn="ctr"/>
          <a:r>
            <a:rPr lang="es-CO" sz="5400" b="1" u="sng">
              <a:latin typeface="Calibri" panose="020F0502020204030204" pitchFamily="34" charset="0"/>
              <a:ea typeface="Times New Roman" panose="02020603050405020304" pitchFamily="18" charset="0"/>
            </a:rPr>
            <a:t>Contacto</a:t>
          </a:r>
        </a:p>
        <a:p>
          <a:pPr algn="ctr"/>
          <a:endParaRPr lang="es-CO" sz="3200" b="1" u="sng">
            <a:latin typeface="Calibri" panose="020F0502020204030204" pitchFamily="34" charset="0"/>
            <a:ea typeface="Times New Roman" panose="02020603050405020304" pitchFamily="18" charset="0"/>
          </a:endParaRPr>
        </a:p>
        <a:p>
          <a:pPr algn="ctr"/>
          <a:r>
            <a:rPr lang="es-CO" sz="3200" b="1" u="none">
              <a:latin typeface="Calibri" panose="020F0502020204030204" pitchFamily="34" charset="0"/>
              <a:ea typeface="Times New Roman" panose="02020603050405020304" pitchFamily="18" charset="0"/>
            </a:rPr>
            <a:t>Diego</a:t>
          </a:r>
          <a:r>
            <a:rPr lang="es-CO" sz="3200" b="1" u="none" baseline="0">
              <a:latin typeface="Calibri" panose="020F0502020204030204" pitchFamily="34" charset="0"/>
              <a:ea typeface="Times New Roman" panose="02020603050405020304" pitchFamily="18" charset="0"/>
            </a:rPr>
            <a:t> Fernando Betancour</a:t>
          </a:r>
          <a:endParaRPr lang="es-CO" sz="1100" u="none">
            <a:latin typeface="Times New Roman" panose="02020603050405020304" pitchFamily="18" charset="0"/>
            <a:ea typeface="Times New Roman" panose="02020603050405020304" pitchFamily="18" charset="0"/>
          </a:endParaRPr>
        </a:p>
        <a:p>
          <a:pPr marL="0" indent="0" algn="ctr" defTabSz="457200" rtl="0" eaLnBrk="1" latinLnBrk="0" hangingPunct="1"/>
          <a:r>
            <a:rPr lang="es-CO" sz="3200" b="1" u="none" kern="1200">
              <a:solidFill>
                <a:schemeClr val="tx1"/>
              </a:solidFill>
              <a:latin typeface="Calibri" panose="020F0502020204030204" pitchFamily="34" charset="0"/>
              <a:ea typeface="Times New Roman" panose="02020603050405020304" pitchFamily="18" charset="0"/>
              <a:cs typeface="+mn-cs"/>
            </a:rPr>
            <a:t>Clara Viena Gallego Valencia</a:t>
          </a:r>
        </a:p>
        <a:p>
          <a:pPr marL="0" indent="0" algn="ctr" defTabSz="457200" rtl="0" eaLnBrk="1" latinLnBrk="0" hangingPunct="1"/>
          <a:r>
            <a:rPr lang="es-CO" sz="3200" b="1" u="none" kern="1200">
              <a:solidFill>
                <a:schemeClr val="tx1"/>
              </a:solidFill>
              <a:latin typeface="Calibri" panose="020F0502020204030204" pitchFamily="34" charset="0"/>
              <a:ea typeface="Times New Roman" panose="02020603050405020304" pitchFamily="18" charset="0"/>
              <a:cs typeface="+mn-cs"/>
            </a:rPr>
            <a:t>John Alexander Montoya  </a:t>
          </a:r>
          <a:endParaRPr lang="es-CO" sz="2400" b="1">
            <a:latin typeface="Calibri" panose="020F0502020204030204" pitchFamily="34" charset="0"/>
            <a:ea typeface="Times New Roman" panose="02020603050405020304" pitchFamily="18" charset="0"/>
          </a:endParaRPr>
        </a:p>
        <a:p>
          <a:pPr algn="ctr"/>
          <a:endParaRPr lang="es-CO" sz="2400" b="1">
            <a:latin typeface="Calibri" panose="020F0502020204030204" pitchFamily="34" charset="0"/>
            <a:ea typeface="Times New Roman" panose="02020603050405020304" pitchFamily="18" charset="0"/>
          </a:endParaRPr>
        </a:p>
        <a:p>
          <a:pPr algn="ctr"/>
          <a:endParaRPr lang="es-CO" sz="2400" b="1">
            <a:latin typeface="Calibri" panose="020F0502020204030204" pitchFamily="34" charset="0"/>
            <a:ea typeface="Times New Roman" panose="02020603050405020304" pitchFamily="18" charset="0"/>
          </a:endParaRPr>
        </a:p>
        <a:p>
          <a:pPr algn="ctr"/>
          <a:r>
            <a:rPr lang="es-CO" sz="2400" b="1">
              <a:latin typeface="Calibri" panose="020F0502020204030204" pitchFamily="34" charset="0"/>
              <a:ea typeface="Times New Roman" panose="02020603050405020304" pitchFamily="18" charset="0"/>
            </a:rPr>
            <a:t>311-3284694 311-3183148 310-8411045</a:t>
          </a:r>
          <a:endParaRPr lang="es-CO" sz="1050">
            <a:latin typeface="Times New Roman" panose="02020603050405020304" pitchFamily="18" charset="0"/>
            <a:ea typeface="Times New Roman" panose="02020603050405020304" pitchFamily="18" charset="0"/>
          </a:endParaRPr>
        </a:p>
        <a:p>
          <a:pPr algn="ctr"/>
          <a:endParaRPr lang="es-CO" sz="2400" b="1" u="sng">
            <a:solidFill>
              <a:srgbClr val="0000FF"/>
            </a:solidFill>
            <a:latin typeface="Calibri" panose="020F0502020204030204" pitchFamily="34" charset="0"/>
            <a:ea typeface="Times New Roman" panose="02020603050405020304" pitchFamily="18" charset="0"/>
          </a:endParaRPr>
        </a:p>
        <a:p>
          <a:pPr algn="ctr"/>
          <a:endParaRPr lang="es-CO" sz="2400" b="1" u="sng">
            <a:solidFill>
              <a:srgbClr val="0000FF"/>
            </a:solidFill>
            <a:latin typeface="Calibri" panose="020F0502020204030204" pitchFamily="34" charset="0"/>
            <a:ea typeface="Times New Roman" panose="02020603050405020304" pitchFamily="18" charset="0"/>
          </a:endParaRPr>
        </a:p>
        <a:p>
          <a:pPr algn="ctr"/>
          <a:r>
            <a:rPr lang="es-CO" sz="2400" b="1" u="sng">
              <a:solidFill>
                <a:srgbClr val="0000FF"/>
              </a:solidFill>
              <a:latin typeface="Calibri" panose="020F0502020204030204" pitchFamily="34" charset="0"/>
              <a:ea typeface="Times New Roman" panose="02020603050405020304" pitchFamily="18" charset="0"/>
            </a:rPr>
            <a:t> Diego.Betancour@Hotmail.com</a:t>
          </a:r>
        </a:p>
        <a:p>
          <a:pPr marL="0" indent="0" algn="ctr" defTabSz="457200" rtl="0" eaLnBrk="1" latinLnBrk="0" hangingPunct="1"/>
          <a:r>
            <a:rPr lang="es-CO" sz="2400" b="1" u="sng" kern="1200">
              <a:solidFill>
                <a:srgbClr val="0000FF"/>
              </a:solidFill>
              <a:latin typeface="Calibri" panose="020F0502020204030204" pitchFamily="34" charset="0"/>
              <a:ea typeface="Times New Roman" panose="02020603050405020304" pitchFamily="18" charset="0"/>
              <a:cs typeface="+mn-cs"/>
            </a:rPr>
            <a:t>Jhonmontoya152@hotmail.com</a:t>
          </a:r>
        </a:p>
        <a:p>
          <a:pPr marL="0" indent="0" algn="ctr" defTabSz="457200" rtl="0" eaLnBrk="1" latinLnBrk="0" hangingPunct="1"/>
          <a:r>
            <a:rPr lang="es-CO" sz="2400" b="1" u="sng" kern="1200">
              <a:solidFill>
                <a:srgbClr val="0000FF"/>
              </a:solidFill>
              <a:latin typeface="Calibri" panose="020F0502020204030204" pitchFamily="34" charset="0"/>
              <a:ea typeface="Times New Roman" panose="02020603050405020304" pitchFamily="18" charset="0"/>
              <a:cs typeface="+mn-cs"/>
            </a:rPr>
            <a:t>Claraviena@Hotmail.com</a:t>
          </a:r>
        </a:p>
        <a:p>
          <a:pPr marL="0" indent="0" algn="ctr" defTabSz="457200" rtl="0" eaLnBrk="1" latinLnBrk="0" hangingPunct="1"/>
          <a:endParaRPr lang="es-CO" sz="2400" b="1" u="sng" kern="1200">
            <a:solidFill>
              <a:srgbClr val="0000FF"/>
            </a:solidFill>
            <a:latin typeface="Calibri" panose="020F0502020204030204" pitchFamily="34" charset="0"/>
            <a:ea typeface="Times New Roman" panose="02020603050405020304" pitchFamily="18" charset="0"/>
            <a:cs typeface="+mn-cs"/>
          </a:endParaRPr>
        </a:p>
        <a:p>
          <a:pPr marL="0" indent="0" algn="ctr" defTabSz="457200" rtl="0" eaLnBrk="1" latinLnBrk="0" hangingPunct="1"/>
          <a:endParaRPr lang="es-CO" sz="2400" b="1" u="sng" kern="1200">
            <a:solidFill>
              <a:srgbClr val="0000FF"/>
            </a:solidFill>
            <a:latin typeface="Calibri" panose="020F0502020204030204" pitchFamily="34" charset="0"/>
            <a:ea typeface="Times New Roman" panose="02020603050405020304" pitchFamily="18" charset="0"/>
            <a:cs typeface="+mn-cs"/>
          </a:endParaRPr>
        </a:p>
        <a:p>
          <a:pPr marL="0" indent="0" algn="ctr" defTabSz="457200" rtl="0" eaLnBrk="1" latinLnBrk="0" hangingPunct="1"/>
          <a:endParaRPr lang="es-CO" sz="2400" b="1" u="sng" kern="1200">
            <a:solidFill>
              <a:srgbClr val="0000FF"/>
            </a:solidFill>
            <a:latin typeface="Calibri" panose="020F0502020204030204" pitchFamily="34" charset="0"/>
            <a:ea typeface="Times New Roman" panose="02020603050405020304" pitchFamily="18" charset="0"/>
            <a:cs typeface="+mn-cs"/>
          </a:endParaRPr>
        </a:p>
        <a:p>
          <a:pPr marL="0" indent="0" algn="ctr" defTabSz="457200" rtl="0" eaLnBrk="1" latinLnBrk="0" hangingPunct="1"/>
          <a:r>
            <a:rPr lang="es-CO" sz="4000" b="1" u="sng" kern="1200">
              <a:solidFill>
                <a:srgbClr val="0000FF"/>
              </a:solidFill>
              <a:latin typeface="Calibri" panose="020F0502020204030204" pitchFamily="34" charset="0"/>
              <a:ea typeface="Times New Roman" panose="02020603050405020304" pitchFamily="18" charset="0"/>
              <a:cs typeface="+mn-cs"/>
            </a:rPr>
            <a:t>www.diegobetancour.com.co</a:t>
          </a:r>
        </a:p>
        <a:p>
          <a:pPr algn="ctr"/>
          <a:endParaRPr lang="es-CO" sz="1400" b="1">
            <a:latin typeface="Calibri" panose="020F0502020204030204" pitchFamily="34" charset="0"/>
            <a:ea typeface="Times New Roman" panose="02020603050405020304" pitchFamily="18" charset="0"/>
          </a:endParaRPr>
        </a:p>
        <a:p>
          <a:pPr algn="ctr"/>
          <a:endParaRPr lang="es-CO" sz="1050" b="1">
            <a:latin typeface="Calibri" panose="020F0502020204030204" pitchFamily="34" charset="0"/>
            <a:ea typeface="Times New Roman" panose="02020603050405020304" pitchFamily="18" charset="0"/>
          </a:endParaRPr>
        </a:p>
        <a:p>
          <a:pPr algn="ctr"/>
          <a:endParaRPr lang="es-CO" sz="400">
            <a:latin typeface="Times New Roman" panose="02020603050405020304" pitchFamily="18" charset="0"/>
            <a:ea typeface="Times New Roman" panose="02020603050405020304" pitchFamily="18" charset="0"/>
          </a:endParaRPr>
        </a:p>
        <a:p>
          <a:pPr algn="ctr"/>
          <a:r>
            <a:rPr lang="es-CO" sz="1050">
              <a:latin typeface="Calibri" panose="020F0502020204030204" pitchFamily="34" charset="0"/>
              <a:ea typeface="Times New Roman" panose="02020603050405020304" pitchFamily="18" charset="0"/>
            </a:rPr>
            <a:t> </a:t>
          </a:r>
          <a:endParaRPr lang="es-CO" sz="400">
            <a:latin typeface="Times New Roman" panose="02020603050405020304" pitchFamily="18" charset="0"/>
            <a:ea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437103</xdr:colOff>
      <xdr:row>2</xdr:row>
      <xdr:rowOff>450000</xdr:rowOff>
    </xdr:from>
    <xdr:to>
      <xdr:col>23</xdr:col>
      <xdr:colOff>438543</xdr:colOff>
      <xdr:row>3</xdr:row>
      <xdr:rowOff>18209</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72" name="Entrada de lápiz 71">
              <a:extLst>
                <a:ext uri="{FF2B5EF4-FFF2-40B4-BE49-F238E27FC236}">
                  <a16:creationId xmlns:a16="http://schemas.microsoft.com/office/drawing/2014/main" id="{DB731E09-CC83-4A7E-B388-FE60FD1B0408}"/>
                </a:ext>
              </a:extLst>
            </xdr14:cNvPr>
            <xdr14:cNvContentPartPr/>
          </xdr14:nvContentPartPr>
          <xdr14:nvPr macro=""/>
          <xdr14:xfrm>
            <a:off x="26496189" y="1566724"/>
            <a:ext cx="1440" cy="18000"/>
          </xdr14:xfrm>
        </xdr:contentPart>
      </mc:Choice>
      <mc:Fallback xmlns="">
        <xdr:pic>
          <xdr:nvPicPr>
            <xdr:cNvPr id="72" name="Entrada de lápiz 71">
              <a:extLst>
                <a:ext uri="{FF2B5EF4-FFF2-40B4-BE49-F238E27FC236}">
                  <a16:creationId xmlns:a16="http://schemas.microsoft.com/office/drawing/2014/main" id="{DB731E09-CC83-4A7E-B388-FE60FD1B0408}"/>
                </a:ext>
              </a:extLst>
            </xdr:cNvPr>
            <xdr:cNvPicPr/>
          </xdr:nvPicPr>
          <xdr:blipFill>
            <a:blip xmlns:r="http://schemas.openxmlformats.org/officeDocument/2006/relationships" r:embed="rId2"/>
            <a:stretch>
              <a:fillRect/>
            </a:stretch>
          </xdr:blipFill>
          <xdr:spPr>
            <a:xfrm>
              <a:off x="26487189" y="1558084"/>
              <a:ext cx="19080" cy="35640"/>
            </a:xfrm>
            <a:prstGeom prst="rect">
              <a:avLst/>
            </a:prstGeom>
          </xdr:spPr>
        </xdr:pic>
      </mc:Fallback>
    </mc:AlternateContent>
    <xdr:clientData/>
  </xdr:twoCellAnchor>
  <xdr:twoCellAnchor editAs="oneCell">
    <xdr:from>
      <xdr:col>29</xdr:col>
      <xdr:colOff>765855</xdr:colOff>
      <xdr:row>4</xdr:row>
      <xdr:rowOff>14078</xdr:rowOff>
    </xdr:from>
    <xdr:to>
      <xdr:col>29</xdr:col>
      <xdr:colOff>766215</xdr:colOff>
      <xdr:row>4</xdr:row>
      <xdr:rowOff>14438</xdr:rowOff>
    </xdr:to>
    <mc:AlternateContent xmlns:mc="http://schemas.openxmlformats.org/markup-compatibility/2006" xmlns:xdr14="http://schemas.microsoft.com/office/excel/2010/spreadsheetDrawing">
      <mc:Choice Requires="xdr14">
        <xdr:contentPart xmlns:r="http://schemas.openxmlformats.org/officeDocument/2006/relationships" r:id="rId3">
          <xdr14:nvContentPartPr>
            <xdr14:cNvPr id="289" name="Entrada de lápiz 288">
              <a:extLst>
                <a:ext uri="{FF2B5EF4-FFF2-40B4-BE49-F238E27FC236}">
                  <a16:creationId xmlns:a16="http://schemas.microsoft.com/office/drawing/2014/main" id="{BD3BA5CE-28C9-4D78-B01C-7E1984B62FF0}"/>
                </a:ext>
              </a:extLst>
            </xdr14:cNvPr>
            <xdr14:cNvContentPartPr/>
          </xdr14:nvContentPartPr>
          <xdr14:nvPr macro=""/>
          <xdr14:xfrm>
            <a:off x="31978295" y="2802604"/>
            <a:ext cx="360" cy="360"/>
          </xdr14:xfrm>
        </xdr:contentPart>
      </mc:Choice>
      <mc:Fallback xmlns="">
        <xdr:pic>
          <xdr:nvPicPr>
            <xdr:cNvPr id="289" name="Entrada de lápiz 288">
              <a:extLst>
                <a:ext uri="{FF2B5EF4-FFF2-40B4-BE49-F238E27FC236}">
                  <a16:creationId xmlns:a16="http://schemas.microsoft.com/office/drawing/2014/main" id="{BD3BA5CE-28C9-4D78-B01C-7E1984B62FF0}"/>
                </a:ext>
              </a:extLst>
            </xdr:cNvPr>
            <xdr:cNvPicPr/>
          </xdr:nvPicPr>
          <xdr:blipFill>
            <a:blip xmlns:r="http://schemas.openxmlformats.org/officeDocument/2006/relationships" r:embed="rId4"/>
            <a:stretch>
              <a:fillRect/>
            </a:stretch>
          </xdr:blipFill>
          <xdr:spPr>
            <a:xfrm>
              <a:off x="31969655" y="2793964"/>
              <a:ext cx="18000" cy="18000"/>
            </a:xfrm>
            <a:prstGeom prst="rect">
              <a:avLst/>
            </a:prstGeom>
          </xdr:spPr>
        </xdr:pic>
      </mc:Fallback>
    </mc:AlternateContent>
    <xdr:clientData/>
  </xdr:twoCellAnchor>
  <xdr:twoCellAnchor editAs="oneCell">
    <xdr:from>
      <xdr:col>41</xdr:col>
      <xdr:colOff>698123</xdr:colOff>
      <xdr:row>2</xdr:row>
      <xdr:rowOff>52200</xdr:rowOff>
    </xdr:from>
    <xdr:to>
      <xdr:col>41</xdr:col>
      <xdr:colOff>698483</xdr:colOff>
      <xdr:row>2</xdr:row>
      <xdr:rowOff>59760</xdr:rowOff>
    </xdr:to>
    <mc:AlternateContent xmlns:mc="http://schemas.openxmlformats.org/markup-compatibility/2006" xmlns:xdr14="http://schemas.microsoft.com/office/excel/2010/spreadsheetDrawing">
      <mc:Choice Requires="xdr14">
        <xdr:contentPart xmlns:r="http://schemas.openxmlformats.org/officeDocument/2006/relationships" r:id="rId5">
          <xdr14:nvContentPartPr>
            <xdr14:cNvPr id="440" name="Entrada de lápiz 439">
              <a:extLst>
                <a:ext uri="{FF2B5EF4-FFF2-40B4-BE49-F238E27FC236}">
                  <a16:creationId xmlns:a16="http://schemas.microsoft.com/office/drawing/2014/main" id="{67CF52B1-F2CF-4CE4-98F4-1C1B70413368}"/>
                </a:ext>
              </a:extLst>
            </xdr14:cNvPr>
            <xdr14:cNvContentPartPr/>
          </xdr14:nvContentPartPr>
          <xdr14:nvPr macro=""/>
          <xdr14:xfrm>
            <a:off x="41212218" y="1168924"/>
            <a:ext cx="360" cy="7560"/>
          </xdr14:xfrm>
        </xdr:contentPart>
      </mc:Choice>
      <mc:Fallback xmlns="">
        <xdr:pic>
          <xdr:nvPicPr>
            <xdr:cNvPr id="440" name="Entrada de lápiz 439">
              <a:extLst>
                <a:ext uri="{FF2B5EF4-FFF2-40B4-BE49-F238E27FC236}">
                  <a16:creationId xmlns:a16="http://schemas.microsoft.com/office/drawing/2014/main" id="{67CF52B1-F2CF-4CE4-98F4-1C1B70413368}"/>
                </a:ext>
              </a:extLst>
            </xdr:cNvPr>
            <xdr:cNvPicPr/>
          </xdr:nvPicPr>
          <xdr:blipFill>
            <a:blip xmlns:r="http://schemas.openxmlformats.org/officeDocument/2006/relationships" r:embed="rId6"/>
            <a:stretch>
              <a:fillRect/>
            </a:stretch>
          </xdr:blipFill>
          <xdr:spPr>
            <a:xfrm>
              <a:off x="41203578" y="1159924"/>
              <a:ext cx="18000" cy="25200"/>
            </a:xfrm>
            <a:prstGeom prst="rect">
              <a:avLst/>
            </a:prstGeom>
          </xdr:spPr>
        </xdr:pic>
      </mc:Fallback>
    </mc:AlternateContent>
    <xdr:clientData/>
  </xdr:twoCellAnchor>
  <xdr:oneCellAnchor>
    <xdr:from>
      <xdr:col>23</xdr:col>
      <xdr:colOff>437103</xdr:colOff>
      <xdr:row>4</xdr:row>
      <xdr:rowOff>450000</xdr:rowOff>
    </xdr:from>
    <xdr:ext cx="1440" cy="18000"/>
    <mc:AlternateContent xmlns:mc="http://schemas.openxmlformats.org/markup-compatibility/2006" xmlns:xdr14="http://schemas.microsoft.com/office/excel/2010/spreadsheetDrawing">
      <mc:Choice Requires="xdr14">
        <xdr:contentPart xmlns:r="http://schemas.openxmlformats.org/officeDocument/2006/relationships" r:id="rId7">
          <xdr14:nvContentPartPr>
            <xdr14:cNvPr id="582" name="Entrada de lápiz 581">
              <a:extLst>
                <a:ext uri="{FF2B5EF4-FFF2-40B4-BE49-F238E27FC236}">
                  <a16:creationId xmlns:a16="http://schemas.microsoft.com/office/drawing/2014/main" id="{BC34B3E0-90A0-4548-AFCE-BE30C3326026}"/>
                </a:ext>
              </a:extLst>
            </xdr14:cNvPr>
            <xdr14:cNvContentPartPr/>
          </xdr14:nvContentPartPr>
          <xdr14:nvPr macro=""/>
          <xdr14:xfrm>
            <a:off x="26496189" y="1566724"/>
            <a:ext cx="1440" cy="18000"/>
          </xdr14:xfrm>
        </xdr:contentPart>
      </mc:Choice>
      <mc:Fallback xmlns="">
        <xdr:pic>
          <xdr:nvPicPr>
            <xdr:cNvPr id="582" name="Entrada de lápiz 581">
              <a:extLst>
                <a:ext uri="{FF2B5EF4-FFF2-40B4-BE49-F238E27FC236}">
                  <a16:creationId xmlns:a16="http://schemas.microsoft.com/office/drawing/2014/main" id="{BC34B3E0-90A0-4548-AFCE-BE30C3326026}"/>
                </a:ext>
              </a:extLst>
            </xdr:cNvPr>
            <xdr:cNvPicPr/>
          </xdr:nvPicPr>
          <xdr:blipFill>
            <a:blip xmlns:r="http://schemas.openxmlformats.org/officeDocument/2006/relationships" r:embed="rId2"/>
            <a:stretch>
              <a:fillRect/>
            </a:stretch>
          </xdr:blipFill>
          <xdr:spPr>
            <a:xfrm>
              <a:off x="26487189" y="1558084"/>
              <a:ext cx="19080" cy="35640"/>
            </a:xfrm>
            <a:prstGeom prst="rect">
              <a:avLst/>
            </a:prstGeom>
          </xdr:spPr>
        </xdr:pic>
      </mc:Fallback>
    </mc:AlternateContent>
    <xdr:clientData/>
  </xdr:oneCellAnchor>
  <xdr:twoCellAnchor editAs="oneCell">
    <xdr:from>
      <xdr:col>7</xdr:col>
      <xdr:colOff>1458680</xdr:colOff>
      <xdr:row>6</xdr:row>
      <xdr:rowOff>627169</xdr:rowOff>
    </xdr:from>
    <xdr:to>
      <xdr:col>7</xdr:col>
      <xdr:colOff>1565960</xdr:colOff>
      <xdr:row>6</xdr:row>
      <xdr:rowOff>730489</xdr:rowOff>
    </xdr:to>
    <mc:AlternateContent xmlns:mc="http://schemas.openxmlformats.org/markup-compatibility/2006" xmlns:xdr14="http://schemas.microsoft.com/office/excel/2010/spreadsheetDrawing">
      <mc:Choice Requires="xdr14">
        <xdr:contentPart xmlns:r="http://schemas.openxmlformats.org/officeDocument/2006/relationships" r:id="rId8">
          <xdr14:nvContentPartPr>
            <xdr14:cNvPr id="105" name="Entrada de lápiz 104">
              <a:extLst>
                <a:ext uri="{FF2B5EF4-FFF2-40B4-BE49-F238E27FC236}">
                  <a16:creationId xmlns:a16="http://schemas.microsoft.com/office/drawing/2014/main" id="{E1577EAE-04D7-35E5-1621-9527D00DBA80}"/>
                </a:ext>
              </a:extLst>
            </xdr14:cNvPr>
            <xdr14:cNvContentPartPr/>
          </xdr14:nvContentPartPr>
          <xdr14:nvPr macro=""/>
          <xdr14:xfrm>
            <a:off x="10999555" y="5090690"/>
            <a:ext cx="107280" cy="103320"/>
          </xdr14:xfrm>
        </xdr:contentPart>
      </mc:Choice>
      <mc:Fallback xmlns="">
        <xdr:pic>
          <xdr:nvPicPr>
            <xdr:cNvPr id="105" name="Entrada de lápiz 104">
              <a:extLst>
                <a:ext uri="{FF2B5EF4-FFF2-40B4-BE49-F238E27FC236}">
                  <a16:creationId xmlns:a16="http://schemas.microsoft.com/office/drawing/2014/main" id="{E1577EAE-04D7-35E5-1621-9527D00DBA80}"/>
                </a:ext>
              </a:extLst>
            </xdr:cNvPr>
            <xdr:cNvPicPr/>
          </xdr:nvPicPr>
          <xdr:blipFill>
            <a:blip xmlns:r="http://schemas.openxmlformats.org/officeDocument/2006/relationships" r:embed="rId10"/>
            <a:stretch>
              <a:fillRect/>
            </a:stretch>
          </xdr:blipFill>
          <xdr:spPr>
            <a:xfrm>
              <a:off x="10981915" y="5072690"/>
              <a:ext cx="142920" cy="138960"/>
            </a:xfrm>
            <a:prstGeom prst="rect">
              <a:avLst/>
            </a:prstGeom>
          </xdr:spPr>
        </xdr:pic>
      </mc:Fallback>
    </mc:AlternateContent>
    <xdr:clientData/>
  </xdr:twoCellAnchor>
  <xdr:twoCellAnchor editAs="oneCell">
    <xdr:from>
      <xdr:col>7</xdr:col>
      <xdr:colOff>415117</xdr:colOff>
      <xdr:row>10</xdr:row>
      <xdr:rowOff>668880</xdr:rowOff>
    </xdr:from>
    <xdr:to>
      <xdr:col>7</xdr:col>
      <xdr:colOff>442837</xdr:colOff>
      <xdr:row>10</xdr:row>
      <xdr:rowOff>688320</xdr:rowOff>
    </xdr:to>
    <mc:AlternateContent xmlns:mc="http://schemas.openxmlformats.org/markup-compatibility/2006" xmlns:xdr14="http://schemas.microsoft.com/office/excel/2010/spreadsheetDrawing">
      <mc:Choice Requires="xdr14">
        <xdr:contentPart xmlns:r="http://schemas.openxmlformats.org/officeDocument/2006/relationships" r:id="rId11">
          <xdr14:nvContentPartPr>
            <xdr14:cNvPr id="293" name="Entrada de lápiz 292">
              <a:extLst>
                <a:ext uri="{FF2B5EF4-FFF2-40B4-BE49-F238E27FC236}">
                  <a16:creationId xmlns:a16="http://schemas.microsoft.com/office/drawing/2014/main" id="{0ACD78F4-2B9A-E588-2450-B6EA1BCAD3B3}"/>
                </a:ext>
              </a:extLst>
            </xdr14:cNvPr>
            <xdr14:cNvContentPartPr/>
          </xdr14:nvContentPartPr>
          <xdr14:nvPr macro=""/>
          <xdr14:xfrm>
            <a:off x="9948585" y="8017948"/>
            <a:ext cx="27720" cy="19440"/>
          </xdr14:xfrm>
        </xdr:contentPart>
      </mc:Choice>
      <mc:Fallback xmlns="">
        <xdr:pic>
          <xdr:nvPicPr>
            <xdr:cNvPr id="293" name="Entrada de lápiz 292">
              <a:extLst>
                <a:ext uri="{FF2B5EF4-FFF2-40B4-BE49-F238E27FC236}">
                  <a16:creationId xmlns:a16="http://schemas.microsoft.com/office/drawing/2014/main" id="{0ACD78F4-2B9A-E588-2450-B6EA1BCAD3B3}"/>
                </a:ext>
              </a:extLst>
            </xdr:cNvPr>
            <xdr:cNvPicPr/>
          </xdr:nvPicPr>
          <xdr:blipFill>
            <a:blip xmlns:r="http://schemas.openxmlformats.org/officeDocument/2006/relationships" r:embed="rId12"/>
            <a:stretch>
              <a:fillRect/>
            </a:stretch>
          </xdr:blipFill>
          <xdr:spPr>
            <a:xfrm>
              <a:off x="9930585" y="7999948"/>
              <a:ext cx="63360" cy="55080"/>
            </a:xfrm>
            <a:prstGeom prst="rect">
              <a:avLst/>
            </a:prstGeom>
          </xdr:spPr>
        </xdr:pic>
      </mc:Fallback>
    </mc:AlternateContent>
    <xdr:clientData/>
  </xdr:twoCellAnchor>
  <xdr:twoCellAnchor editAs="oneCell">
    <xdr:from>
      <xdr:col>44</xdr:col>
      <xdr:colOff>190035</xdr:colOff>
      <xdr:row>12</xdr:row>
      <xdr:rowOff>573643</xdr:rowOff>
    </xdr:from>
    <xdr:to>
      <xdr:col>44</xdr:col>
      <xdr:colOff>199755</xdr:colOff>
      <xdr:row>12</xdr:row>
      <xdr:rowOff>576883</xdr:rowOff>
    </xdr:to>
    <mc:AlternateContent xmlns:mc="http://schemas.openxmlformats.org/markup-compatibility/2006" xmlns:xdr14="http://schemas.microsoft.com/office/excel/2010/spreadsheetDrawing">
      <mc:Choice Requires="xdr14">
        <xdr:contentPart xmlns:r="http://schemas.openxmlformats.org/officeDocument/2006/relationships" r:id="rId13">
          <xdr14:nvContentPartPr>
            <xdr14:cNvPr id="423" name="Entrada de lápiz 422">
              <a:extLst>
                <a:ext uri="{FF2B5EF4-FFF2-40B4-BE49-F238E27FC236}">
                  <a16:creationId xmlns:a16="http://schemas.microsoft.com/office/drawing/2014/main" id="{C88888D6-3663-4751-E5A6-40D40451D4D2}"/>
                </a:ext>
              </a:extLst>
            </xdr14:cNvPr>
            <xdr14:cNvContentPartPr/>
          </xdr14:nvContentPartPr>
          <xdr14:nvPr macro=""/>
          <xdr14:xfrm>
            <a:off x="48002889" y="9558893"/>
            <a:ext cx="9720" cy="3240"/>
          </xdr14:xfrm>
        </xdr:contentPart>
      </mc:Choice>
      <mc:Fallback xmlns="">
        <xdr:pic>
          <xdr:nvPicPr>
            <xdr:cNvPr id="423" name="Entrada de lápiz 422">
              <a:extLst>
                <a:ext uri="{FF2B5EF4-FFF2-40B4-BE49-F238E27FC236}">
                  <a16:creationId xmlns:a16="http://schemas.microsoft.com/office/drawing/2014/main" id="{C88888D6-3663-4751-E5A6-40D40451D4D2}"/>
                </a:ext>
              </a:extLst>
            </xdr:cNvPr>
            <xdr:cNvPicPr/>
          </xdr:nvPicPr>
          <xdr:blipFill>
            <a:blip xmlns:r="http://schemas.openxmlformats.org/officeDocument/2006/relationships" r:embed="rId46"/>
            <a:stretch>
              <a:fillRect/>
            </a:stretch>
          </xdr:blipFill>
          <xdr:spPr>
            <a:xfrm>
              <a:off x="47985249" y="9540893"/>
              <a:ext cx="45360" cy="38880"/>
            </a:xfrm>
            <a:prstGeom prst="rect">
              <a:avLst/>
            </a:prstGeom>
          </xdr:spPr>
        </xdr:pic>
      </mc:Fallback>
    </mc:AlternateContent>
    <xdr:clientData/>
  </xdr:twoCellAnchor>
  <xdr:twoCellAnchor editAs="oneCell">
    <xdr:from>
      <xdr:col>7</xdr:col>
      <xdr:colOff>1851823</xdr:colOff>
      <xdr:row>22</xdr:row>
      <xdr:rowOff>435855</xdr:rowOff>
    </xdr:from>
    <xdr:to>
      <xdr:col>7</xdr:col>
      <xdr:colOff>1873423</xdr:colOff>
      <xdr:row>22</xdr:row>
      <xdr:rowOff>497055</xdr:rowOff>
    </xdr:to>
    <mc:AlternateContent xmlns:mc="http://schemas.openxmlformats.org/markup-compatibility/2006" xmlns:xdr14="http://schemas.microsoft.com/office/excel/2010/spreadsheetDrawing">
      <mc:Choice Requires="xdr14">
        <xdr:contentPart xmlns:r="http://schemas.openxmlformats.org/officeDocument/2006/relationships" r:id="rId47">
          <xdr14:nvContentPartPr>
            <xdr14:cNvPr id="725" name="Entrada de lápiz 724">
              <a:extLst>
                <a:ext uri="{FF2B5EF4-FFF2-40B4-BE49-F238E27FC236}">
                  <a16:creationId xmlns:a16="http://schemas.microsoft.com/office/drawing/2014/main" id="{E5F3C3EA-2B44-A50C-937E-0F534E20E2C9}"/>
                </a:ext>
              </a:extLst>
            </xdr14:cNvPr>
            <xdr14:cNvContentPartPr/>
          </xdr14:nvContentPartPr>
          <xdr14:nvPr macro=""/>
          <xdr14:xfrm>
            <a:off x="11390430" y="19073105"/>
            <a:ext cx="21600" cy="61200"/>
          </xdr14:xfrm>
        </xdr:contentPart>
      </mc:Choice>
      <mc:Fallback xmlns="">
        <xdr:pic>
          <xdr:nvPicPr>
            <xdr:cNvPr id="725" name="Entrada de lápiz 724">
              <a:extLst>
                <a:ext uri="{FF2B5EF4-FFF2-40B4-BE49-F238E27FC236}">
                  <a16:creationId xmlns:a16="http://schemas.microsoft.com/office/drawing/2014/main" id="{E5F3C3EA-2B44-A50C-937E-0F534E20E2C9}"/>
                </a:ext>
              </a:extLst>
            </xdr:cNvPr>
            <xdr:cNvPicPr/>
          </xdr:nvPicPr>
          <xdr:blipFill>
            <a:blip xmlns:r="http://schemas.openxmlformats.org/officeDocument/2006/relationships" r:embed="rId64"/>
            <a:stretch>
              <a:fillRect/>
            </a:stretch>
          </xdr:blipFill>
          <xdr:spPr>
            <a:xfrm>
              <a:off x="11372790" y="19055465"/>
              <a:ext cx="57240" cy="96840"/>
            </a:xfrm>
            <a:prstGeom prst="rect">
              <a:avLst/>
            </a:prstGeom>
          </xdr:spPr>
        </xdr:pic>
      </mc:Fallback>
    </mc:AlternateContent>
    <xdr:clientData/>
  </xdr:twoCellAnchor>
  <xdr:twoCellAnchor editAs="oneCell">
    <xdr:from>
      <xdr:col>41</xdr:col>
      <xdr:colOff>17140</xdr:colOff>
      <xdr:row>22</xdr:row>
      <xdr:rowOff>5655</xdr:rowOff>
    </xdr:from>
    <xdr:to>
      <xdr:col>41</xdr:col>
      <xdr:colOff>42340</xdr:colOff>
      <xdr:row>22</xdr:row>
      <xdr:rowOff>210135</xdr:rowOff>
    </xdr:to>
    <mc:AlternateContent xmlns:mc="http://schemas.openxmlformats.org/markup-compatibility/2006" xmlns:xdr14="http://schemas.microsoft.com/office/excel/2010/spreadsheetDrawing">
      <mc:Choice Requires="xdr14">
        <xdr:contentPart xmlns:r="http://schemas.openxmlformats.org/officeDocument/2006/relationships" r:id="rId65">
          <xdr14:nvContentPartPr>
            <xdr14:cNvPr id="730" name="Entrada de lápiz 729">
              <a:extLst>
                <a:ext uri="{FF2B5EF4-FFF2-40B4-BE49-F238E27FC236}">
                  <a16:creationId xmlns:a16="http://schemas.microsoft.com/office/drawing/2014/main" id="{2107088C-D4AA-08A5-6619-515708DDFEEC}"/>
                </a:ext>
              </a:extLst>
            </xdr14:cNvPr>
            <xdr14:cNvContentPartPr/>
          </xdr14:nvContentPartPr>
          <xdr14:nvPr macro=""/>
          <xdr14:xfrm>
            <a:off x="44668223" y="18642905"/>
            <a:ext cx="25200" cy="204480"/>
          </xdr14:xfrm>
        </xdr:contentPart>
      </mc:Choice>
      <mc:Fallback xmlns="">
        <xdr:pic>
          <xdr:nvPicPr>
            <xdr:cNvPr id="730" name="Entrada de lápiz 729">
              <a:extLst>
                <a:ext uri="{FF2B5EF4-FFF2-40B4-BE49-F238E27FC236}">
                  <a16:creationId xmlns:a16="http://schemas.microsoft.com/office/drawing/2014/main" id="{2107088C-D4AA-08A5-6619-515708DDFEEC}"/>
                </a:ext>
              </a:extLst>
            </xdr:cNvPr>
            <xdr:cNvPicPr/>
          </xdr:nvPicPr>
          <xdr:blipFill>
            <a:blip xmlns:r="http://schemas.openxmlformats.org/officeDocument/2006/relationships" r:embed="rId68"/>
            <a:stretch>
              <a:fillRect/>
            </a:stretch>
          </xdr:blipFill>
          <xdr:spPr>
            <a:xfrm>
              <a:off x="44650223" y="18624905"/>
              <a:ext cx="60840" cy="240120"/>
            </a:xfrm>
            <a:prstGeom prst="rect">
              <a:avLst/>
            </a:prstGeom>
          </xdr:spPr>
        </xdr:pic>
      </mc:Fallback>
    </mc:AlternateContent>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442805</xdr:colOff>
      <xdr:row>5</xdr:row>
      <xdr:rowOff>327600</xdr:rowOff>
    </xdr:from>
    <xdr:to>
      <xdr:col>32</xdr:col>
      <xdr:colOff>457205</xdr:colOff>
      <xdr:row>5</xdr:row>
      <xdr:rowOff>340920</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2" name="Entrada de lápiz 1">
              <a:extLst>
                <a:ext uri="{FF2B5EF4-FFF2-40B4-BE49-F238E27FC236}">
                  <a16:creationId xmlns:a16="http://schemas.microsoft.com/office/drawing/2014/main" id="{B057DD28-B4B6-4D9E-ACC9-63892444ACF6}"/>
                </a:ext>
              </a:extLst>
            </xdr14:cNvPr>
            <xdr14:cNvContentPartPr/>
          </xdr14:nvContentPartPr>
          <xdr14:nvPr macro=""/>
          <xdr14:xfrm>
            <a:off x="39445173" y="5473607"/>
            <a:ext cx="14400" cy="13320"/>
          </xdr14:xfrm>
        </xdr:contentPart>
      </mc:Choice>
      <mc:Fallback xmlns="">
        <xdr:pic>
          <xdr:nvPicPr>
            <xdr:cNvPr id="704" name="Entrada de lápiz 703">
              <a:extLst>
                <a:ext uri="{FF2B5EF4-FFF2-40B4-BE49-F238E27FC236}">
                  <a16:creationId xmlns:a16="http://schemas.microsoft.com/office/drawing/2014/main" id="{EE37EE8F-427F-4619-9C80-C6DB6A4193AB}"/>
                </a:ext>
              </a:extLst>
            </xdr:cNvPr>
            <xdr:cNvPicPr/>
          </xdr:nvPicPr>
          <xdr:blipFill>
            <a:blip xmlns:r="http://schemas.openxmlformats.org/officeDocument/2006/relationships" r:embed="rId12"/>
            <a:stretch>
              <a:fillRect/>
            </a:stretch>
          </xdr:blipFill>
          <xdr:spPr>
            <a:xfrm>
              <a:off x="39436533" y="5464967"/>
              <a:ext cx="32040" cy="30960"/>
            </a:xfrm>
            <a:prstGeom prst="rect">
              <a:avLst/>
            </a:prstGeom>
          </xdr:spPr>
        </xdr:pic>
      </mc:Fallback>
    </mc:AlternateContent>
    <xdr:clientData/>
  </xdr:twoCellAnchor>
  <xdr:twoCellAnchor editAs="oneCell">
    <xdr:from>
      <xdr:col>27</xdr:col>
      <xdr:colOff>198680</xdr:colOff>
      <xdr:row>5</xdr:row>
      <xdr:rowOff>68172</xdr:rowOff>
    </xdr:from>
    <xdr:to>
      <xdr:col>27</xdr:col>
      <xdr:colOff>736160</xdr:colOff>
      <xdr:row>6</xdr:row>
      <xdr:rowOff>29140</xdr:rowOff>
    </xdr:to>
    <mc:AlternateContent xmlns:mc="http://schemas.openxmlformats.org/markup-compatibility/2006">
      <mc:Choice xmlns:xdr14="http://schemas.microsoft.com/office/excel/2010/spreadsheetDrawing" Requires="xdr14">
        <xdr:contentPart xmlns:r="http://schemas.openxmlformats.org/officeDocument/2006/relationships" r:id="rId13">
          <xdr14:nvContentPartPr>
            <xdr14:cNvPr id="44" name="Entrada de lápiz 43">
              <a:extLst>
                <a:ext uri="{FF2B5EF4-FFF2-40B4-BE49-F238E27FC236}">
                  <a16:creationId xmlns:a16="http://schemas.microsoft.com/office/drawing/2014/main" id="{669F24F0-B174-1AA7-1056-36D9AA92F42E}"/>
                </a:ext>
              </a:extLst>
            </xdr14:cNvPr>
            <xdr14:cNvContentPartPr/>
          </xdr14:nvContentPartPr>
          <xdr14:nvPr macro=""/>
          <xdr14:xfrm>
            <a:off x="24801818" y="4889192"/>
            <a:ext cx="537480" cy="369360"/>
          </xdr14:xfrm>
        </xdr:contentPart>
      </mc:Choice>
      <mc:Fallback>
        <xdr:pic>
          <xdr:nvPicPr>
            <xdr:cNvPr id="44" name="Entrada de lápiz 43">
              <a:extLst>
                <a:ext uri="{FF2B5EF4-FFF2-40B4-BE49-F238E27FC236}">
                  <a16:creationId xmlns:a16="http://schemas.microsoft.com/office/drawing/2014/main" id="{669F24F0-B174-1AA7-1056-36D9AA92F42E}"/>
                </a:ext>
              </a:extLst>
            </xdr:cNvPr>
            <xdr:cNvPicPr/>
          </xdr:nvPicPr>
          <xdr:blipFill>
            <a:blip xmlns:r="http://schemas.openxmlformats.org/officeDocument/2006/relationships" r:embed="rId14"/>
            <a:stretch>
              <a:fillRect/>
            </a:stretch>
          </xdr:blipFill>
          <xdr:spPr>
            <a:xfrm>
              <a:off x="24784178" y="4871552"/>
              <a:ext cx="573120" cy="405000"/>
            </a:xfrm>
            <a:prstGeom prst="rect">
              <a:avLst/>
            </a:prstGeom>
          </xdr:spPr>
        </xdr:pic>
      </mc:Fallback>
    </mc:AlternateContent>
    <xdr:clientData/>
  </xdr:twoCellAnchor>
  <xdr:twoCellAnchor editAs="oneCell">
    <xdr:from>
      <xdr:col>28</xdr:col>
      <xdr:colOff>426587</xdr:colOff>
      <xdr:row>1</xdr:row>
      <xdr:rowOff>1829160</xdr:rowOff>
    </xdr:from>
    <xdr:to>
      <xdr:col>32</xdr:col>
      <xdr:colOff>630549</xdr:colOff>
      <xdr:row>6</xdr:row>
      <xdr:rowOff>63700</xdr:rowOff>
    </xdr:to>
    <mc:AlternateContent xmlns:mc="http://schemas.openxmlformats.org/markup-compatibility/2006">
      <mc:Choice xmlns:xdr14="http://schemas.microsoft.com/office/excel/2010/spreadsheetDrawing" Requires="xdr14">
        <xdr:contentPart xmlns:r="http://schemas.openxmlformats.org/officeDocument/2006/relationships" r:id="rId15">
          <xdr14:nvContentPartPr>
            <xdr14:cNvPr id="58" name="Entrada de lápiz 57">
              <a:extLst>
                <a:ext uri="{FF2B5EF4-FFF2-40B4-BE49-F238E27FC236}">
                  <a16:creationId xmlns:a16="http://schemas.microsoft.com/office/drawing/2014/main" id="{6C9F921C-06B6-7C6D-DCD9-9CA6D15E5A16}"/>
                </a:ext>
              </a:extLst>
            </xdr14:cNvPr>
            <xdr14:cNvContentPartPr/>
          </xdr14:nvContentPartPr>
          <xdr14:nvPr macro=""/>
          <xdr14:xfrm>
            <a:off x="25811646" y="2999552"/>
            <a:ext cx="3381452" cy="2293560"/>
          </xdr14:xfrm>
        </xdr:contentPart>
      </mc:Choice>
      <mc:Fallback>
        <xdr:pic>
          <xdr:nvPicPr>
            <xdr:cNvPr id="58" name="Entrada de lápiz 57">
              <a:extLst>
                <a:ext uri="{FF2B5EF4-FFF2-40B4-BE49-F238E27FC236}">
                  <a16:creationId xmlns:a16="http://schemas.microsoft.com/office/drawing/2014/main" id="{6C9F921C-06B6-7C6D-DCD9-9CA6D15E5A16}"/>
                </a:ext>
              </a:extLst>
            </xdr:cNvPr>
            <xdr:cNvPicPr/>
          </xdr:nvPicPr>
          <xdr:blipFill>
            <a:blip xmlns:r="http://schemas.openxmlformats.org/officeDocument/2006/relationships" r:embed="rId16"/>
            <a:stretch>
              <a:fillRect/>
            </a:stretch>
          </xdr:blipFill>
          <xdr:spPr>
            <a:xfrm>
              <a:off x="25793646" y="2981909"/>
              <a:ext cx="3417092" cy="2329206"/>
            </a:xfrm>
            <a:prstGeom prst="rect">
              <a:avLst/>
            </a:prstGeom>
          </xdr:spPr>
        </xdr:pic>
      </mc:Fallback>
    </mc:AlternateContent>
    <xdr:clientData/>
  </xdr:twoCellAnchor>
  <xdr:twoCellAnchor editAs="oneCell">
    <xdr:from>
      <xdr:col>34</xdr:col>
      <xdr:colOff>154626</xdr:colOff>
      <xdr:row>4</xdr:row>
      <xdr:rowOff>314925</xdr:rowOff>
    </xdr:from>
    <xdr:to>
      <xdr:col>35</xdr:col>
      <xdr:colOff>566104</xdr:colOff>
      <xdr:row>6</xdr:row>
      <xdr:rowOff>140020</xdr:rowOff>
    </xdr:to>
    <mc:AlternateContent xmlns:mc="http://schemas.openxmlformats.org/markup-compatibility/2006">
      <mc:Choice xmlns:xdr14="http://schemas.microsoft.com/office/excel/2010/spreadsheetDrawing" Requires="xdr14">
        <xdr:contentPart xmlns:r="http://schemas.openxmlformats.org/officeDocument/2006/relationships" r:id="rId17">
          <xdr14:nvContentPartPr>
            <xdr14:cNvPr id="61" name="Entrada de lápiz 60">
              <a:extLst>
                <a:ext uri="{FF2B5EF4-FFF2-40B4-BE49-F238E27FC236}">
                  <a16:creationId xmlns:a16="http://schemas.microsoft.com/office/drawing/2014/main" id="{BC918614-BE12-D515-D777-6A9071779302}"/>
                </a:ext>
              </a:extLst>
            </xdr14:cNvPr>
            <xdr14:cNvContentPartPr/>
          </xdr14:nvContentPartPr>
          <xdr14:nvPr macro=""/>
          <xdr14:xfrm>
            <a:off x="30281018" y="4727552"/>
            <a:ext cx="1193400" cy="641880"/>
          </xdr14:xfrm>
        </xdr:contentPart>
      </mc:Choice>
      <mc:Fallback>
        <xdr:pic>
          <xdr:nvPicPr>
            <xdr:cNvPr id="61" name="Entrada de lápiz 60">
              <a:extLst>
                <a:ext uri="{FF2B5EF4-FFF2-40B4-BE49-F238E27FC236}">
                  <a16:creationId xmlns:a16="http://schemas.microsoft.com/office/drawing/2014/main" id="{BC918614-BE12-D515-D777-6A9071779302}"/>
                </a:ext>
              </a:extLst>
            </xdr:cNvPr>
            <xdr:cNvPicPr/>
          </xdr:nvPicPr>
          <xdr:blipFill>
            <a:blip xmlns:r="http://schemas.openxmlformats.org/officeDocument/2006/relationships" r:embed="rId18"/>
            <a:stretch>
              <a:fillRect/>
            </a:stretch>
          </xdr:blipFill>
          <xdr:spPr>
            <a:xfrm>
              <a:off x="30263018" y="4709552"/>
              <a:ext cx="1229040" cy="677520"/>
            </a:xfrm>
            <a:prstGeom prst="rect">
              <a:avLst/>
            </a:prstGeom>
          </xdr:spPr>
        </xdr:pic>
      </mc:Fallback>
    </mc:AlternateContent>
    <xdr:clientData/>
  </xdr:twoCellAnchor>
  <xdr:twoCellAnchor editAs="oneCell">
    <xdr:from>
      <xdr:col>15</xdr:col>
      <xdr:colOff>193351</xdr:colOff>
      <xdr:row>6</xdr:row>
      <xdr:rowOff>326991</xdr:rowOff>
    </xdr:from>
    <xdr:to>
      <xdr:col>20</xdr:col>
      <xdr:colOff>306744</xdr:colOff>
      <xdr:row>8</xdr:row>
      <xdr:rowOff>361607</xdr:rowOff>
    </xdr:to>
    <mc:AlternateContent xmlns:mc="http://schemas.openxmlformats.org/markup-compatibility/2006">
      <mc:Choice xmlns:xdr14="http://schemas.microsoft.com/office/excel/2010/spreadsheetDrawing" Requires="xdr14">
        <xdr:contentPart xmlns:r="http://schemas.openxmlformats.org/officeDocument/2006/relationships" r:id="rId19">
          <xdr14:nvContentPartPr>
            <xdr14:cNvPr id="75" name="Entrada de lápiz 74">
              <a:extLst>
                <a:ext uri="{FF2B5EF4-FFF2-40B4-BE49-F238E27FC236}">
                  <a16:creationId xmlns:a16="http://schemas.microsoft.com/office/drawing/2014/main" id="{F19192B2-81A9-10CA-042A-D909BB3E1845}"/>
                </a:ext>
              </a:extLst>
            </xdr14:cNvPr>
            <xdr14:cNvContentPartPr/>
          </xdr14:nvContentPartPr>
          <xdr14:nvPr macro=""/>
          <xdr14:xfrm>
            <a:off x="15114606" y="5556403"/>
            <a:ext cx="4023000" cy="851400"/>
          </xdr14:xfrm>
        </xdr:contentPart>
      </mc:Choice>
      <mc:Fallback>
        <xdr:pic>
          <xdr:nvPicPr>
            <xdr:cNvPr id="75" name="Entrada de lápiz 74">
              <a:extLst>
                <a:ext uri="{FF2B5EF4-FFF2-40B4-BE49-F238E27FC236}">
                  <a16:creationId xmlns:a16="http://schemas.microsoft.com/office/drawing/2014/main" id="{F19192B2-81A9-10CA-042A-D909BB3E1845}"/>
                </a:ext>
              </a:extLst>
            </xdr:cNvPr>
            <xdr:cNvPicPr/>
          </xdr:nvPicPr>
          <xdr:blipFill>
            <a:blip xmlns:r="http://schemas.openxmlformats.org/officeDocument/2006/relationships" r:embed="rId20"/>
            <a:stretch>
              <a:fillRect/>
            </a:stretch>
          </xdr:blipFill>
          <xdr:spPr>
            <a:xfrm>
              <a:off x="15096606" y="5538763"/>
              <a:ext cx="4058640" cy="887040"/>
            </a:xfrm>
            <a:prstGeom prst="rect">
              <a:avLst/>
            </a:prstGeom>
          </xdr:spPr>
        </xdr:pic>
      </mc:Fallback>
    </mc:AlternateContent>
    <xdr:clientData/>
  </xdr:twoCellAnchor>
  <xdr:twoCellAnchor editAs="oneCell">
    <xdr:from>
      <xdr:col>25</xdr:col>
      <xdr:colOff>73432</xdr:colOff>
      <xdr:row>11</xdr:row>
      <xdr:rowOff>138439</xdr:rowOff>
    </xdr:from>
    <xdr:to>
      <xdr:col>25</xdr:col>
      <xdr:colOff>325792</xdr:colOff>
      <xdr:row>13</xdr:row>
      <xdr:rowOff>19696</xdr:rowOff>
    </xdr:to>
    <mc:AlternateContent xmlns:mc="http://schemas.openxmlformats.org/markup-compatibility/2006">
      <mc:Choice xmlns:xdr14="http://schemas.microsoft.com/office/excel/2010/spreadsheetDrawing" Requires="xdr14">
        <xdr:contentPart xmlns:r="http://schemas.openxmlformats.org/officeDocument/2006/relationships" r:id="rId21">
          <xdr14:nvContentPartPr>
            <xdr14:cNvPr id="78" name="Entrada de lápiz 77">
              <a:extLst>
                <a:ext uri="{FF2B5EF4-FFF2-40B4-BE49-F238E27FC236}">
                  <a16:creationId xmlns:a16="http://schemas.microsoft.com/office/drawing/2014/main" id="{BBE3198E-DB4D-2EFC-0D2E-D1152F9FEDE1}"/>
                </a:ext>
              </a:extLst>
            </xdr14:cNvPr>
            <xdr14:cNvContentPartPr/>
          </xdr14:nvContentPartPr>
          <xdr14:nvPr macro=""/>
          <xdr14:xfrm>
            <a:off x="23112726" y="8052283"/>
            <a:ext cx="252360" cy="698040"/>
          </xdr14:xfrm>
        </xdr:contentPart>
      </mc:Choice>
      <mc:Fallback>
        <xdr:pic>
          <xdr:nvPicPr>
            <xdr:cNvPr id="78" name="Entrada de lápiz 77">
              <a:extLst>
                <a:ext uri="{FF2B5EF4-FFF2-40B4-BE49-F238E27FC236}">
                  <a16:creationId xmlns:a16="http://schemas.microsoft.com/office/drawing/2014/main" id="{BBE3198E-DB4D-2EFC-0D2E-D1152F9FEDE1}"/>
                </a:ext>
              </a:extLst>
            </xdr:cNvPr>
            <xdr:cNvPicPr/>
          </xdr:nvPicPr>
          <xdr:blipFill>
            <a:blip xmlns:r="http://schemas.openxmlformats.org/officeDocument/2006/relationships" r:embed="rId22"/>
            <a:stretch>
              <a:fillRect/>
            </a:stretch>
          </xdr:blipFill>
          <xdr:spPr>
            <a:xfrm>
              <a:off x="23095086" y="8034643"/>
              <a:ext cx="288000" cy="733680"/>
            </a:xfrm>
            <a:prstGeom prst="rect">
              <a:avLst/>
            </a:prstGeom>
          </xdr:spPr>
        </xdr:pic>
      </mc:Fallback>
    </mc:AlternateContent>
    <xdr:clientData/>
  </xdr:twoCellAnchor>
  <xdr:twoCellAnchor editAs="oneCell">
    <xdr:from>
      <xdr:col>23</xdr:col>
      <xdr:colOff>473035</xdr:colOff>
      <xdr:row>10</xdr:row>
      <xdr:rowOff>322192</xdr:rowOff>
    </xdr:from>
    <xdr:to>
      <xdr:col>24</xdr:col>
      <xdr:colOff>145433</xdr:colOff>
      <xdr:row>12</xdr:row>
      <xdr:rowOff>364008</xdr:rowOff>
    </xdr:to>
    <mc:AlternateContent xmlns:mc="http://schemas.openxmlformats.org/markup-compatibility/2006">
      <mc:Choice xmlns:xdr14="http://schemas.microsoft.com/office/excel/2010/spreadsheetDrawing" Requires="xdr14">
        <xdr:contentPart xmlns:r="http://schemas.openxmlformats.org/officeDocument/2006/relationships" r:id="rId23">
          <xdr14:nvContentPartPr>
            <xdr14:cNvPr id="79" name="Entrada de lápiz 78">
              <a:extLst>
                <a:ext uri="{FF2B5EF4-FFF2-40B4-BE49-F238E27FC236}">
                  <a16:creationId xmlns:a16="http://schemas.microsoft.com/office/drawing/2014/main" id="{2A638D06-AB5F-9833-FAE9-490F77376F7A}"/>
                </a:ext>
              </a:extLst>
            </xdr14:cNvPr>
            <xdr14:cNvContentPartPr/>
          </xdr14:nvContentPartPr>
          <xdr14:nvPr macro=""/>
          <xdr14:xfrm>
            <a:off x="21948486" y="7827643"/>
            <a:ext cx="454320" cy="858600"/>
          </xdr14:xfrm>
        </xdr:contentPart>
      </mc:Choice>
      <mc:Fallback>
        <xdr:pic>
          <xdr:nvPicPr>
            <xdr:cNvPr id="79" name="Entrada de lápiz 78">
              <a:extLst>
                <a:ext uri="{FF2B5EF4-FFF2-40B4-BE49-F238E27FC236}">
                  <a16:creationId xmlns:a16="http://schemas.microsoft.com/office/drawing/2014/main" id="{2A638D06-AB5F-9833-FAE9-490F77376F7A}"/>
                </a:ext>
              </a:extLst>
            </xdr:cNvPr>
            <xdr:cNvPicPr/>
          </xdr:nvPicPr>
          <xdr:blipFill>
            <a:blip xmlns:r="http://schemas.openxmlformats.org/officeDocument/2006/relationships" r:embed="rId24"/>
            <a:stretch>
              <a:fillRect/>
            </a:stretch>
          </xdr:blipFill>
          <xdr:spPr>
            <a:xfrm>
              <a:off x="21930500" y="7809643"/>
              <a:ext cx="489932" cy="89424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xdr:twoCellAnchor>
    <xdr:from>
      <xdr:col>4</xdr:col>
      <xdr:colOff>9525</xdr:colOff>
      <xdr:row>2</xdr:row>
      <xdr:rowOff>9525</xdr:rowOff>
    </xdr:from>
    <xdr:to>
      <xdr:col>6</xdr:col>
      <xdr:colOff>0</xdr:colOff>
      <xdr:row>4</xdr:row>
      <xdr:rowOff>0</xdr:rowOff>
    </xdr:to>
    <xdr:cxnSp macro="">
      <xdr:nvCxnSpPr>
        <xdr:cNvPr id="2" name="1 Conector recto">
          <a:extLst>
            <a:ext uri="{FF2B5EF4-FFF2-40B4-BE49-F238E27FC236}">
              <a16:creationId xmlns:a16="http://schemas.microsoft.com/office/drawing/2014/main" id="{45970922-6A26-4BC3-A217-5C45DA222631}"/>
            </a:ext>
          </a:extLst>
        </xdr:cNvPr>
        <xdr:cNvCxnSpPr/>
      </xdr:nvCxnSpPr>
      <xdr:spPr>
        <a:xfrm>
          <a:off x="7532158" y="581025"/>
          <a:ext cx="1091142" cy="72707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2</xdr:col>
      <xdr:colOff>2147083</xdr:colOff>
      <xdr:row>12</xdr:row>
      <xdr:rowOff>314802</xdr:rowOff>
    </xdr:from>
    <xdr:to>
      <xdr:col>2</xdr:col>
      <xdr:colOff>2157523</xdr:colOff>
      <xdr:row>13</xdr:row>
      <xdr:rowOff>15073</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4" name="Entrada de lápiz 3">
              <a:extLst>
                <a:ext uri="{FF2B5EF4-FFF2-40B4-BE49-F238E27FC236}">
                  <a16:creationId xmlns:a16="http://schemas.microsoft.com/office/drawing/2014/main" id="{65748D10-4556-1C9C-776F-02D328D3458F}"/>
                </a:ext>
              </a:extLst>
            </xdr14:cNvPr>
            <xdr14:cNvContentPartPr/>
          </xdr14:nvContentPartPr>
          <xdr14:nvPr macro=""/>
          <xdr14:xfrm>
            <a:off x="5176777" y="4360496"/>
            <a:ext cx="10440" cy="89280"/>
          </xdr14:xfrm>
        </xdr:contentPart>
      </mc:Choice>
      <mc:Fallback xmlns="">
        <xdr:pic>
          <xdr:nvPicPr>
            <xdr:cNvPr id="4" name="Entrada de lápiz 3">
              <a:extLst>
                <a:ext uri="{FF2B5EF4-FFF2-40B4-BE49-F238E27FC236}">
                  <a16:creationId xmlns:a16="http://schemas.microsoft.com/office/drawing/2014/main" id="{65748D10-4556-1C9C-776F-02D328D3458F}"/>
                </a:ext>
              </a:extLst>
            </xdr:cNvPr>
            <xdr:cNvPicPr/>
          </xdr:nvPicPr>
          <xdr:blipFill>
            <a:blip xmlns:r="http://schemas.openxmlformats.org/officeDocument/2006/relationships" r:embed="rId2"/>
            <a:stretch>
              <a:fillRect/>
            </a:stretch>
          </xdr:blipFill>
          <xdr:spPr>
            <a:xfrm>
              <a:off x="5159137" y="4342496"/>
              <a:ext cx="46080" cy="124920"/>
            </a:xfrm>
            <a:prstGeom prst="rect">
              <a:avLst/>
            </a:prstGeom>
          </xdr:spPr>
        </xdr:pic>
      </mc:Fallback>
    </mc:AlternateContent>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ego/Documents/A&#241;o%202018/Grupo%20KAROL/Coopcafer/COOPCAFER%20-%20SARLAFT.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OREQUAD\Publica\Documentos\DIFEBETA\A&#241;o%202010\Asesorias\Solidarios\Encuesta%20SOLIDARIOS%20CONSOLIDADO%2020091130.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OREQUAD\Publica\Documents%20and%20Settings\foncmandrade\Escritorio\Asociados_2009\Asociados_2007\AsociadosFECV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OREQUAD\Publica\Documentos\DIFEBETA\A&#241;o%202009\Asesor&#237;as\Fedian\FEDIAN%20-%20Reglamento%20de%20Cr&#233;dito.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intranetco\datacredito\apps\pe\estandar\PlantillasAlistamiento\Producto\MacrosEXCEL\XL97sol\XL97sol\CAP0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Usuario\Desktop\1.%20SARLAFT\1.%20Cali\Fondex\Anexo%202.%20Fondex-SARLAF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 DE AUDITORIA SARLAFT"/>
      <sheetName val="Diagnostico"/>
      <sheetName val="SCORE"/>
      <sheetName val="GRUPO CONECTADO"/>
      <sheetName val="GRUPOS CONECTADOS"/>
      <sheetName val="RIESGO INHERENTE"/>
      <sheetName val="score tabla"/>
      <sheetName val="NO CONSULTADOS"/>
      <sheetName val="TOTAL"/>
      <sheetName val="1001"/>
      <sheetName val="Portafolio Ventas - Jurisdiccio"/>
      <sheetName val="PAGOS efectivo"/>
      <sheetName val="CXC - CXP"/>
      <sheetName val="JURISTICCIONES  - tabla"/>
      <sheetName val="segmentacion JURISDICCION"/>
      <sheetName val="segmentacion contrapartes 1"/>
      <sheetName val="Segmentac 11 ene-abr"/>
      <sheetName val="Caja &gt;$10"/>
      <sheetName val="Bancos &gt;$10"/>
      <sheetName val="agencias TABLA"/>
      <sheetName val="Operaciones inusuales"/>
      <sheetName val="consolidacion electronica"/>
      <sheetName val="TERCEROS"/>
      <sheetName val="AUXILIAR CUENTA 1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
      <sheetName val="Resultado"/>
      <sheetName val="Encuesta"/>
      <sheetName val="Info"/>
      <sheetName val="Hoja1"/>
      <sheetName val="Consolidado"/>
      <sheetName val="TABLA"/>
      <sheetName val="Listas"/>
      <sheetName val="Hoja1 (2)"/>
      <sheetName val="BD Respuesta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U2" t="str">
            <v>1002 - Cali - Pampalinda</v>
          </cell>
        </row>
        <row r="3">
          <cell r="U3" t="str">
            <v>1004 - Punto Floralia</v>
          </cell>
        </row>
        <row r="4">
          <cell r="U4" t="str">
            <v>1003 - Buenaventura</v>
          </cell>
        </row>
        <row r="5">
          <cell r="U5" t="str">
            <v>2001 - Pasto</v>
          </cell>
        </row>
        <row r="6">
          <cell r="U6" t="str">
            <v>2002 - Tumaco</v>
          </cell>
        </row>
        <row r="7">
          <cell r="U7" t="str">
            <v>2003 - Samaniego</v>
          </cell>
        </row>
        <row r="8">
          <cell r="U8" t="str">
            <v>2004 - Ipiales</v>
          </cell>
        </row>
        <row r="9">
          <cell r="U9" t="str">
            <v>3001 - Popayán</v>
          </cell>
        </row>
        <row r="10">
          <cell r="U10" t="str">
            <v>4001 - Pereira</v>
          </cell>
        </row>
      </sheetData>
      <sheetData sheetId="8" refreshError="1"/>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COS"/>
      <sheetName val="ASOCIADOS"/>
    </sheetNames>
    <sheetDataSet>
      <sheetData sheetId="0" refreshError="1">
        <row r="2">
          <cell r="A2" t="str">
            <v>BANCO REPUBLICA</v>
          </cell>
        </row>
        <row r="3">
          <cell r="A3" t="str">
            <v>BANCO DE BOGOTA</v>
          </cell>
        </row>
        <row r="4">
          <cell r="A4" t="str">
            <v>BANCO POPULAR</v>
          </cell>
        </row>
        <row r="5">
          <cell r="A5" t="str">
            <v>BANCO SANTANDER</v>
          </cell>
        </row>
        <row r="6">
          <cell r="A6" t="str">
            <v>BANCOLOMBIA</v>
          </cell>
        </row>
        <row r="7">
          <cell r="A7" t="str">
            <v>ABN AMRO BANK</v>
          </cell>
        </row>
        <row r="8">
          <cell r="A8" t="str">
            <v>CITIBANK</v>
          </cell>
        </row>
        <row r="9">
          <cell r="A9" t="str">
            <v>BANISTMO</v>
          </cell>
        </row>
        <row r="10">
          <cell r="A10" t="str">
            <v>BANCO GNB SUDAMERIS</v>
          </cell>
        </row>
        <row r="11">
          <cell r="A11" t="str">
            <v>BBVA COLOMBIA</v>
          </cell>
        </row>
        <row r="12">
          <cell r="A12" t="str">
            <v>BANCO DE CREDITO</v>
          </cell>
        </row>
        <row r="13">
          <cell r="A13" t="str">
            <v>BANCO COLPATRIA</v>
          </cell>
        </row>
        <row r="14">
          <cell r="A14" t="str">
            <v>BANCO UNION COLOMBIANO</v>
          </cell>
        </row>
        <row r="15">
          <cell r="A15" t="str">
            <v>BANCO DE OCCIDENTE</v>
          </cell>
        </row>
        <row r="16">
          <cell r="A16" t="str">
            <v>BANCO STANDARD CHARTERED</v>
          </cell>
        </row>
        <row r="17">
          <cell r="A17" t="str">
            <v>BANCOLDEX</v>
          </cell>
        </row>
        <row r="18">
          <cell r="A18" t="str">
            <v>BANCO BCSC SA</v>
          </cell>
        </row>
        <row r="19">
          <cell r="A19" t="str">
            <v>MEGABANCO</v>
          </cell>
        </row>
        <row r="20">
          <cell r="A20" t="str">
            <v>BANKBOSTON S.A.</v>
          </cell>
        </row>
        <row r="21">
          <cell r="A21" t="str">
            <v>BANCO AGRARIO</v>
          </cell>
        </row>
        <row r="22">
          <cell r="A22" t="str">
            <v>GRANBANCO S.A.</v>
          </cell>
        </row>
        <row r="23">
          <cell r="A23" t="str">
            <v>BANCO DAVIVIENDA S.A.</v>
          </cell>
        </row>
        <row r="24">
          <cell r="A24" t="str">
            <v>BANCO AV VILLAS</v>
          </cell>
        </row>
        <row r="25">
          <cell r="A25" t="str">
            <v>BANCO GRANAHORRAR</v>
          </cell>
        </row>
      </sheetData>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OADAMS"/>
      <sheetName val="Criterios"/>
      <sheetName val="Instancias"/>
      <sheetName val="Garantías"/>
      <sheetName val="Nuevas Condiciones"/>
      <sheetName val="Nuevas Instancias"/>
      <sheetName val="Nuevas Garantias"/>
      <sheetName val="FEDIAN"/>
      <sheetName val="Piloto"/>
      <sheetName val="Hoja2"/>
      <sheetName val="Usuarios201812"/>
      <sheetName val="ORIGINAL"/>
      <sheetName val="FEDIAN - Reglamento de Crédito"/>
    </sheetNames>
    <definedNames>
      <definedName name="Number_of_Payments" refersTo="#¡REF!" sheetId="0"/>
      <definedName name="Values_Entered" refersTo="#¡REF!" sheetId="0"/>
    </defined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Inicio"/>
      <sheetName val="DatosResumen"/>
      <sheetName val="Wyoming"/>
      <sheetName val="Washington"/>
      <sheetName val="Utah"/>
      <sheetName val="Oregon"/>
      <sheetName val="Nevada"/>
      <sheetName val="Montana"/>
      <sheetName val="Idaho"/>
      <sheetName val="Colorado"/>
      <sheetName val="California"/>
      <sheetName val="Arizona"/>
      <sheetName val="Plantilla"/>
      <sheetName val="Score-Correlacion "/>
      <sheetName val="Score-semipredictivo"/>
      <sheetName val="BD SICSES"/>
      <sheetName val="B datos asocia"/>
      <sheetName val="Zona-Criminalidad"/>
      <sheetName val="Aportes "/>
      <sheetName val="Captaciones "/>
      <sheetName val="Cartera "/>
      <sheetName val="AP+AHP "/>
      <sheetName val="CUENTA 11 (CAJA-BANCOS)"/>
      <sheetName val="Cierre de Cartera"/>
      <sheetName val="Matriz Transición"/>
    </sheetNames>
    <sheetDataSet>
      <sheetData sheetId="0"/>
      <sheetData sheetId="1"/>
      <sheetData sheetId="2">
        <row r="9">
          <cell r="B9" t="str">
            <v>1997</v>
          </cell>
          <cell r="D9" t="str">
            <v>Beneficios netos</v>
          </cell>
        </row>
        <row r="10">
          <cell r="B10" t="str">
            <v>Arizona</v>
          </cell>
          <cell r="D10">
            <v>428.21000000000004</v>
          </cell>
        </row>
        <row r="11">
          <cell r="B11" t="str">
            <v>California</v>
          </cell>
          <cell r="D11">
            <v>45.650000000000091</v>
          </cell>
        </row>
        <row r="12">
          <cell r="B12" t="str">
            <v>Colorado</v>
          </cell>
          <cell r="D12">
            <v>712.41000000000008</v>
          </cell>
        </row>
        <row r="13">
          <cell r="B13" t="str">
            <v>Idaho</v>
          </cell>
          <cell r="D13">
            <v>816.62000000000012</v>
          </cell>
        </row>
        <row r="14">
          <cell r="B14" t="str">
            <v>Montana</v>
          </cell>
          <cell r="D14">
            <v>802.24</v>
          </cell>
        </row>
        <row r="15">
          <cell r="B15" t="str">
            <v>Nevada</v>
          </cell>
          <cell r="D15">
            <v>-563.69999999999993</v>
          </cell>
        </row>
        <row r="16">
          <cell r="B16" t="str">
            <v>Oregon</v>
          </cell>
          <cell r="D16">
            <v>-389.73</v>
          </cell>
        </row>
        <row r="17">
          <cell r="B17" t="str">
            <v>Utah</v>
          </cell>
          <cell r="D17">
            <v>343.9699999999998</v>
          </cell>
        </row>
        <row r="18">
          <cell r="B18" t="str">
            <v>Washington</v>
          </cell>
          <cell r="D18">
            <v>537.66999999999996</v>
          </cell>
        </row>
        <row r="19">
          <cell r="B19" t="str">
            <v>Wyoming</v>
          </cell>
          <cell r="D19">
            <v>-280.37999999999988</v>
          </cell>
        </row>
      </sheetData>
      <sheetData sheetId="3"/>
      <sheetData sheetId="4"/>
      <sheetData sheetId="5"/>
      <sheetData sheetId="6"/>
      <sheetData sheetId="7"/>
      <sheetData sheetId="8"/>
      <sheetData sheetId="9"/>
      <sheetData sheetId="10"/>
      <sheetData sheetId="11"/>
      <sheetData sheetId="12"/>
      <sheetData sheetId="13"/>
      <sheetData sheetId="14">
        <row r="9">
          <cell r="B9">
            <v>0</v>
          </cell>
        </row>
      </sheetData>
      <sheetData sheetId="15"/>
      <sheetData sheetId="16"/>
      <sheetData sheetId="17"/>
      <sheetData sheetId="18"/>
      <sheetData sheetId="19"/>
      <sheetData sheetId="20"/>
      <sheetData sheetId="21"/>
      <sheetData sheetId="22"/>
      <sheetData sheetId="23"/>
      <sheetData sheetId="24">
        <row r="9">
          <cell r="B9">
            <v>0</v>
          </cell>
        </row>
      </sheetData>
      <sheetData sheetId="25"/>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FBP consultrores"/>
      <sheetName val="CTR"/>
      <sheetName val="ESQUEMA DEL SISTEMA "/>
      <sheetName val="Sustento normativo"/>
      <sheetName val="FORMTO AFILI PN"/>
      <sheetName val="Formato 5 PJ"/>
      <sheetName val="Formato Empleados"/>
      <sheetName val="ROI"/>
      <sheetName val="ROE "/>
      <sheetName val="ORIGEN DE FONDOS"/>
      <sheetName val="PLAN DE AUDITORIA "/>
      <sheetName val="RIESGO INHERENTE"/>
      <sheetName val="Anexo-riesgo inherente"/>
      <sheetName val="Diagnostico 1"/>
      <sheetName val="Seg contrapartes"/>
      <sheetName val="Seg contrapartes Deudores"/>
      <sheetName val="Seg Provee"/>
      <sheetName val="Seg Produc"/>
      <sheetName val="Seg canal"/>
      <sheetName val="Seg Zona"/>
      <sheetName val="Score-semipredictivo"/>
      <sheetName val="BD SICSES"/>
      <sheetName val="Score"/>
      <sheetName val="criminalidad"/>
      <sheetName val="B datos asocia"/>
      <sheetName val="Aportes 4P"/>
      <sheetName val="Captaciones 4P"/>
      <sheetName val="Cartera 4P"/>
      <sheetName val="AP+AHP 4P"/>
      <sheetName val="CAJA-BANCOS"/>
      <sheetName val="ERRORES BD SICSES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4">
          <cell r="C4">
            <v>1</v>
          </cell>
          <cell r="D4" t="str">
            <v>Bajo</v>
          </cell>
        </row>
        <row r="5">
          <cell r="C5">
            <v>2</v>
          </cell>
          <cell r="D5" t="str">
            <v>Bajo</v>
          </cell>
        </row>
        <row r="6">
          <cell r="C6">
            <v>2</v>
          </cell>
          <cell r="D6" t="str">
            <v>Bajo</v>
          </cell>
        </row>
        <row r="7">
          <cell r="C7">
            <v>3</v>
          </cell>
          <cell r="D7" t="str">
            <v>Bajo</v>
          </cell>
        </row>
        <row r="8">
          <cell r="C8">
            <v>3</v>
          </cell>
          <cell r="D8" t="str">
            <v>Bajo</v>
          </cell>
        </row>
        <row r="9">
          <cell r="C9">
            <v>4</v>
          </cell>
          <cell r="D9" t="str">
            <v>Bajo</v>
          </cell>
        </row>
        <row r="10">
          <cell r="C10">
            <v>4</v>
          </cell>
          <cell r="D10" t="str">
            <v>Bajo</v>
          </cell>
        </row>
        <row r="11">
          <cell r="C11">
            <v>4</v>
          </cell>
          <cell r="D11" t="str">
            <v>Bajo</v>
          </cell>
        </row>
        <row r="12">
          <cell r="C12">
            <v>5</v>
          </cell>
          <cell r="D12" t="str">
            <v>Bajo</v>
          </cell>
        </row>
        <row r="13">
          <cell r="C13">
            <v>5</v>
          </cell>
          <cell r="D13" t="str">
            <v>Bajo</v>
          </cell>
        </row>
        <row r="14">
          <cell r="C14">
            <v>6</v>
          </cell>
          <cell r="D14" t="str">
            <v>Moderado</v>
          </cell>
        </row>
        <row r="15">
          <cell r="C15">
            <v>6</v>
          </cell>
          <cell r="D15" t="str">
            <v>Moderado</v>
          </cell>
        </row>
        <row r="16">
          <cell r="C16">
            <v>8</v>
          </cell>
          <cell r="D16" t="str">
            <v>Moderado</v>
          </cell>
        </row>
        <row r="17">
          <cell r="C17">
            <v>8</v>
          </cell>
          <cell r="D17" t="str">
            <v>Moderado</v>
          </cell>
        </row>
        <row r="18">
          <cell r="C18">
            <v>9</v>
          </cell>
          <cell r="D18" t="str">
            <v>Moderado</v>
          </cell>
        </row>
        <row r="19">
          <cell r="C19">
            <v>10</v>
          </cell>
          <cell r="D19" t="str">
            <v>Moderado</v>
          </cell>
        </row>
        <row r="20">
          <cell r="C20">
            <v>10</v>
          </cell>
          <cell r="D20" t="str">
            <v>Moderado</v>
          </cell>
        </row>
        <row r="21">
          <cell r="C21">
            <v>12</v>
          </cell>
          <cell r="D21" t="str">
            <v>Alto</v>
          </cell>
        </row>
        <row r="22">
          <cell r="C22">
            <v>12</v>
          </cell>
          <cell r="D22" t="str">
            <v>Alto</v>
          </cell>
        </row>
        <row r="23">
          <cell r="C23">
            <v>15</v>
          </cell>
          <cell r="D23" t="str">
            <v>Alto</v>
          </cell>
        </row>
        <row r="24">
          <cell r="C24">
            <v>15</v>
          </cell>
          <cell r="D24" t="str">
            <v>Alto</v>
          </cell>
        </row>
        <row r="25">
          <cell r="C25">
            <v>16</v>
          </cell>
          <cell r="D25" t="str">
            <v>Crítico</v>
          </cell>
        </row>
        <row r="26">
          <cell r="C26">
            <v>20</v>
          </cell>
          <cell r="D26" t="str">
            <v>Crítico</v>
          </cell>
        </row>
        <row r="27">
          <cell r="C27">
            <v>20</v>
          </cell>
          <cell r="D27" t="str">
            <v>Crítico</v>
          </cell>
        </row>
        <row r="28">
          <cell r="C28">
            <v>25</v>
          </cell>
          <cell r="D28" t="str">
            <v>Crítico</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0-08-24T15:20:22.666"/>
    </inkml:context>
    <inkml:brush xml:id="br0">
      <inkml:brushProperty name="width" value="0.05" units="cm"/>
      <inkml:brushProperty name="height" value="0.05" units="cm"/>
    </inkml:brush>
  </inkml:definitions>
  <inkml:trace contextRef="#ctx0" brushRef="#br0">0 1 5296,'1'24'0,"1"0"-3496</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0-08-24T15:30:56.684"/>
    </inkml:context>
    <inkml:brush xml:id="br0">
      <inkml:brushProperty name="width" value="0.05" units="cm"/>
      <inkml:brushProperty name="height" value="0.05" units="cm"/>
    </inkml:brush>
  </inkml:definitions>
  <inkml:trace contextRef="#ctx0" brushRef="#br0">9202 876 2784,'0'0'0,"0"0"0,0 0 0,0 0-1608</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0-08-24T15:44:04.094"/>
    </inkml:context>
    <inkml:brush xml:id="br0">
      <inkml:brushProperty name="width" value="0.05" units="cm"/>
      <inkml:brushProperty name="height" value="0.05" units="cm"/>
    </inkml:brush>
  </inkml:definitions>
  <inkml:trace contextRef="#ctx0" brushRef="#br0">1472 407 1080,'0'0'0,"0"-3"0,0-4 0,0-3-336</inkml:trace>
</inkml:ink>
</file>

<file path=xl/ink/ink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0-08-24T16:59:08.029"/>
    </inkml:context>
    <inkml:brush xml:id="br0">
      <inkml:brushProperty name="width" value="0.05" units="cm"/>
      <inkml:brushProperty name="height" value="0.05" units="cm"/>
    </inkml:brush>
  </inkml:definitions>
  <inkml:trace contextRef="#ctx0" brushRef="#br0">0 1 5296,'1'24'0,"1"0"-3496</inkml:trace>
</inkml:ink>
</file>

<file path=xl/ink/ink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6-04T14:37:43.939"/>
    </inkml:context>
    <inkml:brush xml:id="br0">
      <inkml:brushProperty name="width" value="0.1" units="cm"/>
      <inkml:brushProperty name="height" value="0.1" units="cm"/>
      <inkml:brushProperty name="color" value="#E71224"/>
    </inkml:brush>
  </inkml:definitions>
  <inkml:trace contextRef="#ctx0" brushRef="#br0">213 142 904,'0'0'0,"7"-10"0,5-8 0,6-9-200</inkml:trace>
  <inkml:trace contextRef="#ctx0" brushRef="#br0" timeOffset="430.91">291 37 3232,'2'-9'699,"-2"6"-335,0 0 1,1 1-1,-1-1 0,1 1 1,0 0-1,1-11 4548,-8 15-4040,-10 9-804,1 1-1,-24 23 1,16-13 13,-22 19 1303,-67 79 0,94-103-1151,15-14-147,0-1 0,0 1 0,0 0 0,0 1 0,0-1 0,-2 5 0,18-14 839,15-23-88,50-65 0,-39 44-146,-26 35-318,-6 7-241,-1 0 0,0 0 0,0 0 0,9-17 0,-14 19 142,-6 7-186,-7 9-124,10-9 49,-74 67-40,27-19 368,3-4-22,41-39-131,8-4 327,11-7-306,4-7-74,0-1 0,-1-1 0,17-17 0,14-11-164,-31 29 57,-11 9-4,1-1 0,-1 0 0,0 0 0,-1-1 0,11-11 0,-16 15-1</inkml:trace>
</inkml:ink>
</file>

<file path=xl/ink/ink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6-04T14:45:16.873"/>
    </inkml:context>
    <inkml:brush xml:id="br0">
      <inkml:brushProperty name="width" value="0.1" units="cm"/>
      <inkml:brushProperty name="height" value="0.1" units="cm"/>
      <inkml:brushProperty name="color" value="#E71224"/>
    </inkml:brush>
  </inkml:definitions>
  <inkml:trace contextRef="#ctx0" brushRef="#br0">0 74 10312,'14'-9'0,"10"-9"0,14-8-7256</inkml:trace>
</inkml:ink>
</file>

<file path=xl/ink/ink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6-04T14:49:37.526"/>
    </inkml:context>
    <inkml:brush xml:id="br0">
      <inkml:brushProperty name="width" value="0.1" units="cm"/>
      <inkml:brushProperty name="height" value="0.1" units="cm"/>
      <inkml:brushProperty name="color" value="#E71224"/>
    </inkml:brush>
  </inkml:definitions>
  <inkml:trace contextRef="#ctx0" brushRef="#br0">8120 4619 3952,'0'0'0,"-13"-4"0,0 0-2488</inkml:trace>
</inkml:ink>
</file>

<file path=xl/ink/ink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6-04T15:06:13.147"/>
    </inkml:context>
    <inkml:brush xml:id="br0">
      <inkml:brushProperty name="width" value="0.1" units="cm"/>
      <inkml:brushProperty name="height" value="0.1" units="cm"/>
      <inkml:brushProperty name="color" value="#E71224"/>
    </inkml:brush>
  </inkml:definitions>
  <inkml:trace contextRef="#ctx0" brushRef="#br0">60 68 3144,'-1'8'1337,"1"0"0,-1 0 0,-1 8 0,1-13-825,0 0 0,0 0 1,0 0-1,0-1 0,0 1 1,-1 0-1,1 0 1,-1-1-1,1 1 0,-4 3 1,4-6-383,1 0 0,0 0 0,-1 0 1,1 0-1,-1 0 0,-4-3 2215,5 2-2215,0 1 0,-1-1 0,-5-8-193,1-2 75,1 0-1,0-1 1,1 1 0,1-1-1,0 0 1,0 1 0,1-1-1,1-15 1,0 19-326,1 8-126,3 13-243,-2-6 780,11 37 75,18 48 591,-28-84-991,0-3 1628,-6-15-107,-3-14-1091,-3-38-1,1 8 449,7 48-82,-1 0-1656,-1 13-189,1 5 1257,0 0 0,0 0-1,1 0 1,0 1 0,2 11 0,-1-6 1057</inkml:trace>
</inkml:ink>
</file>

<file path=xl/ink/ink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6-04T15:07:35.091"/>
    </inkml:context>
    <inkml:brush xml:id="br0">
      <inkml:brushProperty name="width" value="0.1" units="cm"/>
      <inkml:brushProperty name="height" value="0.1" units="cm"/>
      <inkml:brushProperty name="color" value="#E71224"/>
    </inkml:brush>
  </inkml:definitions>
  <inkml:trace contextRef="#ctx0" brushRef="#br0">41 25 7088,'-2'10'128,"1"-7"110,0 1 1,0 0-1,0-1 0,-3 8 1,4-12-221,0 1 1,0 0 0,0 0 0,0 0-1,0 0 1,0 0 0,0 0-1,0 0 1,0-1 280,0 1-280,0 0-1,0 0 1,-1 0 0,1 0-1,0 0 1,0 0 0,0 0-1,0 0 1,0 0 0,0 0 0,0 0-1,0 0 1,0 0 0,0 0-1,0 0 1,0 0 0,0 0-1,0 0 1,0 0 0,-1 1 280,1-1-281,0 0 1,0 0 0,0 0 0,0 0-1,0 0 1,0 0 0,-2-8 496,-1-13 995,3 14-1100,0 5-163,0-1 0,0 1 1,0 0-1,0-1 1,-1 1-1,1-1 0,-2-3 1,-2 17 0,3 2-281,1 0 1,0 0-1,1 0 0,4 19 1,16 52 418,-4-18 820,-14-53-665,-1 0 0,0 0 0,0 1-1,-2 26 1,0-40-514,0 0-1,0 0 1,0 0-1,0 0 1,0 0-1,0 0 1,0 0-1,0-1 1,0 1-1,0 0 1,0 0 26,0 0-27,0 0 1,-1 0-1,1 0 1,0 0-1,0 0 1,0 0-1,0 0 1,0 0-1,0 0 1,0 0-1,0 0 1,0 0-1,0 0 1,0 0-1,-1 0 1,1 0-1,0 0 1,0 0-1,0 0 1,0 0-1,0 0 1,0 0-1,0 0 1,0 0-1,0 0 1,0 0-1,-1 0 1,1 0-1,0 0 1,0 0-1,0 0 1,0 0-1,0 0 1,0 0 26,0 0-27,0 0 1,0 0-1,0 1 1,0-1-1,0 0 1,0 0-1,0 0 1,-1 0-1,-2-7 853,-2-11-933,1 1-1,0-1 1,-1-31-1,3-53 113,4 75 135,-1 21 6,0-1-1,-1 1 0,0-1 1,-1-12-1,-8 41-282,-3 28 114,-8 75-1,18-91-12,0 0-1,2 0 0,6 41 0,2-21-2678,3 30-10671</inkml:trace>
</inkml:ink>
</file>

<file path=xl/ink/ink1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0-09-10T20:14:16.336"/>
    </inkml:context>
    <inkml:brush xml:id="br0">
      <inkml:brushProperty name="width" value="0.05" units="cm"/>
      <inkml:brushProperty name="height" value="0.05" units="cm"/>
    </inkml:brush>
  </inkml:definitions>
  <inkml:trace contextRef="#ctx0" brushRef="#br0">732 167 7000,'0'0'0,"-5"-4"0,-2-1 0,1-1 632,3 0-632,-1 2 640,-1 1-640,-3-5-5888</inkml:trace>
</inkml:ink>
</file>

<file path=xl/ink/ink1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6-11T14:58:15.858"/>
    </inkml:context>
    <inkml:brush xml:id="br0">
      <inkml:brushProperty name="width" value="0.1" units="cm"/>
      <inkml:brushProperty name="height" value="0.1" units="cm"/>
      <inkml:brushProperty name="color" value="#E71224"/>
    </inkml:brush>
  </inkml:definitions>
  <inkml:trace contextRef="#ctx0" brushRef="#br0">1493 207 9864,'-18'-2'129,"-5"-1"652,1-1-1,-1 0 1,-24-9 0,34 8-348,3 3-247,1-1 0,0-1 1,1 0-1,-1 0 0,1-1 1,-1 0-1,-8-7 1,-10-8 176,-42-24 0,59 38-305,-7-3 207,0 0 0,-1 1 0,1 1 0,-2 1 1,1 1-1,-23-4 0,4 3 200,1 2-1,-47 1 1,-8 6 455,-123 19 0,156-15-563,33-5-198,0 1-1,0 1 0,-38 11 1,39-6-165,0 0 0,0 2 0,1 1 0,-43 29 0,54-32-43,1 0-1,0 2 1,0-1-1,1 1 1,0 1-1,1 0 1,0 0 0,1 1-1,0 0 1,-6 14-1,7-8-42,1 0 0,0 0-1,1 0 1,2 0 0,-3 26-1,2 101-501,4-112 418,1-7 104,1 1 0,2 0 0,0-1 0,2 0 0,1 0-1,1 0 1,16 34 0,-16-46 11,0-1 0,1 0 0,1-1 1,0 0-1,0 0 0,1-1 0,1 0 0,19 14 0,-23-20 37,0-1-1,0 0 1,0-1-1,1 0 1,-1 0 0,1-1-1,0 0 1,0 0-1,0-1 1,1 0-1,-1-1 1,0 0 0,1-1-1,15 0 1,-9-2 116,0 0 0,-1 0 0,0-2 1,0 0-1,0 0 0,0-1 1,-1-1-1,15-9 0,-11 4 54,0-1 0,26-23-1,-21 15-83,0 2 66,-1-2-1,-1-1 1,-1 0 0,-1-1 0,-1-1 0,0-1 0,25-49-1,-36 58 25,-1-1-1,-1 0 0,0-1 0,-1 1 0,4-32 0,-6 10-82,-2-56-1,0 79-36,-1 1 0,-5-19 0,5 28 18,-1-1-1,1 1 0,-2-1 1,1 1-1,0 0 0,-1-1 1,0 1-1,-5-6 0,-1 1-31,0-1 0,-1 1-1,-1 1 1,1 0 0,-1 0 0,-1 1-1,1 1 1,-2 0 0,1 0 0,-1 1-1,-17-6 1,13 7-145,0 1 1,0 1-1,0 0 0,0 1 0,-1 1 1,1 0-1,0 1 0,-32 5 0,24 0-218,0 0-1,1 2 0,-46 19 0,-75 46-1961,112-54 1180,-109 57-10019</inkml:trace>
</inkml:ink>
</file>

<file path=xl/ink/ink1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6-11T14:58:17.210"/>
    </inkml:context>
    <inkml:brush xml:id="br0">
      <inkml:brushProperty name="width" value="0.1" units="cm"/>
      <inkml:brushProperty name="height" value="0.1" units="cm"/>
      <inkml:brushProperty name="color" value="#E71224"/>
    </inkml:brush>
  </inkml:definitions>
  <inkml:trace contextRef="#ctx0" brushRef="#br0">6985 5156 6552,'-44'4'718,"33"-3"-380,-1 0-1,1 0 0,-17-2 1,19 1-23,0 0 1,0 1 0,0 0 0,0 0-1,-11 3 1,-25 4 923,24-8-162,-34-4 0,-4 1 388,21 3-1012,0 2 0,0 2 0,0 2 1,-46 12-1,72-15-346,-14 4 109,0 1-1,1 1 1,-40 20-1,45-17-186,0 1-1,-30 25 1,40-30-118,1 1-1,1 1 1,-1-1-1,1 1 1,1 1 0,-10 18-1,6-6 98,1 0-1,2 0 0,-10 41 0,10-24-73,-5 62 1,12-73 64,2 0 0,0 0 0,2-1 0,1 1 0,1-1 0,1 1 0,2-2 0,1 1 0,1-1 0,1 0 0,2-1 0,0-1 0,21 29 0,-24-41 47,0 0 0,1-1 0,20 18-1,43 27 280,-54-41-255,-3-4 156,1 0 0,1-2 0,0 0 0,0 0 0,36 10 0,-22-10 45,0-2 1,62 6-1,-56-9-197,-22-2 132,0-1 1,23 0 0,-24-3-121,0 0 1,0-1-1,0 0 1,0-1-1,0-1 1,0 0-1,-1-2 1,0 1 0,0-2-1,18-10 1,-9 0 74,0-1 0,-1 0 1,27-30-1,53-73 604,-76 85-563,-2-1 0,-1-1-1,20-47 1,-32 56-34,15-57 0,-12 32 9,28-127 263,-31 127-212,-11 49-204,-1 1 0,1-1-1,-1 0 1,0 0 0,0 0-1,0 0 1,-1 0-1,0-5 1,-2-2 56,-10-21 0,5 11-23,1 3-6,-1 0 0,-1 1 0,-1 0 0,-1 0 0,0 1 0,-1 1 0,-26-28 0,16 23-61,-2 0 0,-1 2 1,0 1-1,-28-15 0,5 7-492,-72-27-1,90 42 254,0 2-1,0 1 1,-1 1-1,1 2 0,-39-2 1,9 5-929,-105 11 0,124-4 84,0 3-1,0 1 1,-55 20 0,-23 8-10379</inkml:trace>
  <inkml:trace contextRef="#ctx0" brushRef="#br0" timeOffset="2182.49">9104 5320 8608,'-11'4'68,"-22"9"1607,-1-2 0,-55 13 0,-43-9-583,-54 11 283,165-20-1214,1 1 1,-1 1-1,1 1 1,-36 21-1,47-25-101,0 1-1,0 0 0,-8 7 1,14-10-65,0 0 0,0 1 0,0-1 0,0 1 0,1 0 0,-1 0 0,1 0 0,0 0 0,-2 7 0,-1 3-60,2 0 0,0 0 0,0 0 0,1 1 0,1 0 0,0-1 0,3 24 0,0-19 73,1 0 0,1 0 0,0 0 0,2-1-1,9 23 1,-4-13 178,2 0 1,1 0-1,22 30 0,-17-31-5,1-1-1,2-1 0,0 0 0,2-2 0,0-1 1,46 32-1,-45-38-28,0-1 1,1-1 0,0-2 0,1 0-1,0-2 1,1-1 0,33 7-1,-47-14 7,0 1-1,0-2 0,0 0 0,1-1 0,-1 0 0,0-2 1,0 1-1,1-1 0,-1-1 0,-1-1 0,1 0 0,0-1 1,-1 0-1,0-1 0,0 0 0,18-13 0,-16 7-4,-1 0 0,0 0 0,-1-2 1,-1 0-1,0 0 0,-1-1 0,16-27 0,-10 12 108,-2-1 1,-1-1-1,11-37 1,-25 66-228,1 0 1,0 0-1,0 0 0,-1 0 1,0 0-1,0 0 1,0-1-1,0 1 0,0 0 1,0 0-1,-2-3 0,1-5 4,-5-24 77,-1 0 1,-1 1 0,-14-36-1,11 44-86,4 8 32,1 1 0,-5-21 0,11 34-74,-1 0-1,1 0 1,-1 1-1,0-1 1,0 1-1,0-1 1,-1 1-1,1-1 1,-1 1-1,0 0 1,0 0-1,0-1 1,0 1-1,-1 1 1,1-1-1,-1 0 1,1 1-1,-1-1 1,0 1-1,-4-2 1,-33-23 16,-1 2 0,-2 3 0,0 1 1,-80-27-1,86 37-87,0 1-1,-1 2 1,0 1 0,0 3 0,0 1 0,0 1-1,-1 2 1,1 2 0,0 2 0,0 1-1,-72 20 1,90-19-319,1 2-1,0 0 1,1 1-1,0 0 1,0 2-1,1 0 0,1 1 1,0 1-1,0 0 1,1 1-1,-17 22 1,-15 23-2258,-27 32-8693</inkml:trace>
  <inkml:trace contextRef="#ctx0" brushRef="#br0" timeOffset="-33015.09">62 5743 10584,'-12'32'124,"-3"4"668,-10 43 1,22-67-624,1 1 0,0-1 0,0 1 0,1 0 0,1 0 0,0-1 0,4 21 0,-1-12-83,2 0 1,1-1 0,1 1-1,0-1 1,1-1-1,2 0 1,11 19-1,-14-27-95,1 1-1,0-2 0,1 1 1,0-1-1,1-1 1,0 0-1,1 0 1,-1-1-1,2 0 1,-1-1-1,1 0 0,13 5 1,3-1 44,1-2 0,0 0 1,44 5-1,91 0 336,-134-14-125,33-4 0,-31 1 302,-22 2-407,0-1 1,-1 0-1,1 0 0,0-1 1,-1 0-1,1-1 0,15-8 1,-12 4 24,-1 0 0,0-1 0,0 0 0,16-17 0,0-5 283,-2 0-1,39-65 0,-26 31-57,-2-1-1,31-79 0,-46 88 1,-3 0-1,-2 0 1,10-71 0,-23 102-255,-2 0 0,-1 0 0,-1 0 0,-5-34 0,4 42 59,-2-8-83,2 25-136,0-1-1,1 0 0,-1 1 0,0-1 0,0 1 0,0-1 1,0 1-1,0 0 0,0-1 0,0 1 0,0 0 0,0 0 0,-2-1 1,-12-8-88,0 1 0,0 1 0,-1 1 0,0 0 0,-30-8 0,34 11 88,-14-4-134,-1 0 1,0 2 0,-1 1-1,0 1 1,1 1 0,-1 2-1,0 1 1,-30 3 0,17 3-603,0 1 1,0 2 0,-76 28 0,74-19-959,1 1 1,2 2 0,-55 37-1,39-18 88,-34 23-3270</inkml:trace>
  <inkml:trace contextRef="#ctx0" brushRef="#br0" timeOffset="-32503.2">2861 4996 10224,'0'0'0,"-38"33"0,13-18-32,-4-1 32,2 9-32,2 4 32,-4 4-2392,-3 9 2392,-1 1-2392,-2 7 2392,-31 40-2960</inkml:trace>
  <inkml:trace contextRef="#ctx0" brushRef="#br0" timeOffset="-32122.8">2349 6072 7176,'9'9'33,"83"78"2568,-76-74-2041,0 0-1,1-2 1,0 0-1,21 10 1,-16-12-71,1-1 1,0-1 0,0 0-1,1-2 1,0-1-1,0-1 1,0-1 0,0-1-1,0-1 1,0-1 0,0-1-1,37-8 1,-42 6-274,0-2-1,0 0 1,-1-1 0,0-1 0,0-1-1,-1 0 1,0-1 0,0-1 0,-1-1 0,26-24-1,-20 14-27,-1-2 0,-1 0 0,0-1-1,-2-1 1,-1 0 0,13-30 0,-13 18-194,-1-1 1,-1 0 0,-3-1 0,12-67-1,-12 26 14,1-112 0,-13 171-85,-1-1-1,0 1 1,-2 0 0,-1 0-1,-9-31 1,12 49 4,-1 1 1,1-1-1,-1 1 1,0 0-1,0-1 1,0 1-1,0 0 1,-1 0-1,1 0 0,-1 0 1,0 1-1,1-1 1,-5-2-1,-3-2-130,-1 1 1,-19-9-1,23 11 90,-64-28-2459,-35-18-9521</inkml:trace>
  <inkml:trace contextRef="#ctx0" brushRef="#br0" timeOffset="7268.24">6674 4754 3504,'0'0'0</inkml:trace>
  <inkml:trace contextRef="#ctx0" brushRef="#br0" timeOffset="7780.31">6684 4783 1888,'0'0'5080,"9"-3"-3614,26-11-962,-34 13-387,1 0 0,-1 1 0,1-1 1,-1 0-1,1 0 0,-1 0 0,1 0 0,1-1 0,66-58 1461,-46 38 172,34-39-1,-52 55-1568,8-11 913,45-71 445,-48 69-397,32-86 384,-36 82-766,16-105 246,-19 101-538,-1-122 176,-4 114-258,-22-186 130,23 210-429,-1 0 0,-4-13-1,-63-200 206,65 215-325,1-1 0,-9-14 1,-107-177-26,112 190 198,-15-17 0,-149-154 232,161 172-282,-20-15 0,-199-130 125,179 126-220,-77-37 3,-33-9 2,-151-45-14,252 101-58,-244-66-16,240 71 54,-253-40-64,252 45-194,-270-21-70,266 27 282,-264-11-20,265 13 80,-102 2 0,-33 6 16,-158 23-18,343-29-35,-29 7 0,-257 65-99,244-55 58,-231 92-22,234-85 86,-204 113-11,211-109 18,-69 42 1,-20 14 22,-88 61 12,190-121-2,-148 111 196,35-30-236,35-20-276,106-80 416,-38 28-1586,14-7-3900</inkml:trace>
  <inkml:trace contextRef="#ctx0" brushRef="#br0" timeOffset="8284.42">1598 1864 3952,'-7'14'79,"5"-11"29,0 1 0,0 0 1,0-1-1,0 1 0,0-1 0,-1 1 1,0-1-1,1 0 0,-1 0 1,0 0-1,-1-1 0,-3 4 1,0-2 231,1 1 1,0 0 0,0 1-1,1 0 1,-1 0 0,1 0 0,-6 10-1,-3 2 484,-1 3-95,1 0 0,-16 32 0,9-15 72,-50 97 357,51-99-83,-41 76 4,-8 16-823,40-74-56,-118 220 94,116-217-20,-147 254 55,84-161-324,-38 69 3,122-200-17,-10 20 184,-44 61 0,56-90-157,-4 5 60,1 0 0,0 1 0,1 0 0,-12 27 0,18-34-81,0 1-1,-2 12 1,1-1-327,-10 50-84,15-60 380,3-2 34,0 0-1,1 0 0,6 13 1,-9-22 8,-1 0-1,0 1 1,0-1 0,1 1 0,-1-1-1,0 0 1,1 1 0,-1-1 0,0 0 0,1 1-1,-1-1 1,0 0 0,1 0 0,-1 1-1,1-1 1,-1 0 0,1 0 0,-1 0 0,0 0-1,1 0 1,-1 1 0,1-1 0,0 0-1,10 2 49,-1-1 0,0 1-1,1-2 1,-1 0-1,1 0 1,-1 0-1,18-4 1,-6-1 188,0-1 1,41-17 0,-6-4 346,74-47 0,-97 53-568,10-5 417,226-136 238,-211 125 68,94-59 1,34-23-503,-8 11 129,81-52 201,-170 98-458,-50 36-8,215-131 26,-131 73-134,-58 38 0,83-43 0,-10 22-545,43-22-546,110-63-6676,-210 116 5671,47-22-4924</inkml:trace>
  <inkml:trace contextRef="#ctx0" brushRef="#br0" timeOffset="8967.72">9225 5323 7176,'15'-23'919,"-2"1"-1,-1-2 1,-1 0 0,-1 0 0,-1-1-1,8-35 1,22-159 6442,-38 206-7280,28-428 2517,-36-2-2427,2 274-20,-39-543-26,34 600-74,-35-263 57,10 213-107,25 118-3034,-10-45-8720,46 207 8821</inkml:trace>
  <inkml:trace contextRef="#ctx0" brushRef="#br0" timeOffset="9494.12">7308 333 19719,'-105'-43'274,"57"25"1092,-90-28 1,-20-3-918,91 29 431,-289-72 264,334 87-923,-32-4 0,-141-16 224,-42 6-365,30 18-117,135 4 30,-207 0-36,257-5 52,-426-7-612,-165 77 199,359-24 406,250-44-3,-45 12-26,-226 72-10,219-63 12,-251 119-57,209-85-82,-156 116 0,-67 91-113,293-239 274,-130 101-23,128-102 18,1 1 0,1 1 0,-37 40 0,7 6-3,31-37-14,-49 67 3,-79 120-65,14 18-94,102-154 113,25-49-150,-104 357-57,90-233 237,25-124 6,2 0 0,6 69-1,-4-92 33,64 403-8,-39-319-46,5-1 0,78 167 0,-85-216 28,42 60 0,39 37-36,33 31-320,-101-132 628,82 72 0,-80-80-280,-3 1 0,35 42 0,-59-65-38,0 0-1,1-1 0,0-1 1,0 0-1,2-1 1,19 10-1,3 3-693,-17-13-524,-13-7-148,0-1-1,0 1 1,0-1-1,0-1 0,11 0 1,8 0-5562</inkml:trace>
  <inkml:trace contextRef="#ctx0" brushRef="#br0" timeOffset="10190.32">2115 4422 7088,'6'1'365,"-9"2"460,-12 0 1255,28-5-445,29-18-141,-30 14-1204,1 1 0,-1 0 0,15-4 1,-7 5 23,0 0-1,1 1 1,0 2 0,0 0 0,-1 1 0,27 4 0,-13 1 349,0 1-1,65 22 1,-79-21-297,3 1-219,0 0-1,39 21 1,-27-10-54,1-2 0,1-1 0,1-2 0,60 15 0,-36-16 407,1-2 0,72 2-1,-128-13-347,1 0-1,0 0 1,-1-1-1,1 0 1,-1 0-1,1-1 1,-1 0-1,0 0 1,1-1-1,10-5 0,-13 5-18,0 0 0,0-1-1,0 1 1,0-1-1,-1 0 1,1 0 0,-1-1-1,0 1 1,0-1-1,-1 0 1,1 0 0,-1-1-1,5-9 1,0-10 336,0 1 0,8-45 0,-1-55 606,-14 90-1042,-2 0-1,-5-43 1,-17-66-147,20 130 107,-47-219-2015,34 183-133,-33-74 0,11 34-4150,22 49-3115</inkml:trace>
</inkml:ink>
</file>

<file path=xl/ink/ink1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6-11T14:58:31.090"/>
    </inkml:context>
    <inkml:brush xml:id="br0">
      <inkml:brushProperty name="width" value="0.1" units="cm"/>
      <inkml:brushProperty name="height" value="0.1" units="cm"/>
      <inkml:brushProperty name="color" value="#E71224"/>
    </inkml:brush>
  </inkml:definitions>
  <inkml:trace contextRef="#ctx0" brushRef="#br0">910 275 4848,'27'-30'261,"-23"25"295,-8 1 196,-10-3-190,0 1 1,-28-9-1,22 11-2,-87-5 176,83 11-416,-104 21 61,125-23-383,0 1 0,-1 0 0,1 0 0,0 0 1,0 0-1,-5 3 0,-130 78-24,133-78 15,-1-1-1,1 2 0,-8 8 1,-67 68-36,-2 14 35,76-87 9,0-1 0,0 1 0,-5 10 0,11-18 3,-64 111-8,6 7 155,58-118-147,-5 11 247,0 1 0,-4 12 0,-24 90 498,9-1-450,24-113-295,-2 8 182,1-1 0,0 0 0,0 13 0,1-20-182,3 94 732,9-5-472,-12-89-260,0 3 71,1 1 0,-1-1 0,1 0 0,0 0 0,0 1 0,0-1 0,4 6 0,-5-9-71,12 23 286,17 25 0,-13-26-204,20 20 0,-36-42-82,3 4 35,0-1 0,0 0 1,0-1-1,1 1 0,-1 0 0,4 1 1,-7-4-36,76 47 246,11-8-103,-87-39-143,6 3 117,1-1 0,0 0 0,11 3 0,85 15 355,6-11-304,-101-8-76,-1-1 0,1 0 0,14-2 0,90-15 280,4-12-134,-108 27-33,0-1 0,0 0 0,11-5 0,-19 8-205,99-51 820,-6-10-545,-93 61-275,4-3 69,0 0 0,0 0 1,0 0-1,-1-1 0,1 1 0,-1-1 0,3-4 0,63-85 485,-10-13-361,-59 106-193,6-11 138,-1-1 0,5-12 1,32-102 279,-5-9-332,-34 123-84,0-1 0,1-16 0,9-107 5,-9 0 2,-4 125 5,0 0 0,-4-19 0,4 30-14,-20-117 45,-11 6-50,30 107-3,1 1 0,-2-1 0,1 1 0,0 0 0,-1-1 0,0 1 0,1 0 0,-6-6 0,-4-6-15,-1 0 0,-18-18 1,22 26-30,-1-1-1,1 2 1,-1-1 0,-1 1 0,1 1 0,-1 0 0,0 0 0,0 1 0,-1 0-1,1 0 1,-1 2 0,0-1 0,0 1 0,0 1 0,0 0 0,0 0 0,0 1-1,0 1 1,0 0 0,-18 3 0,9 2-116,0 1 0,1 0-1,0 2 1,0 0 0,-18 13 0,34-20-6,0 0 1,0 0 0,0 0-1,1 0 1,-1 1 0,-3 4-1,-54 63-1039,-23 44-1007,-49 57-7666</inkml:trace>
  <inkml:trace contextRef="#ctx0" brushRef="#br0" timeOffset="507.4">3280 276 13360,'-25'-3'28,"-77"-11"1061,-152-1 0,96 25-1582,136-7 424,1 1 0,0 1-1,0 1 1,0 1-1,-28 14 1,8 1-136,1 2-1,1 2 1,1 2 0,-64 61-1,65-51-59,1 2 0,2 1 0,-55 90-1,52-67-27,3 2 0,-33 92 0,52-115 265,1 0-1,3 1 1,-9 66 0,17-84 223,1 0 0,1 0 0,2 0 0,1 0 0,0 0 0,2 0 0,12 39 0,-12-51 41,2 0 0,0 0-1,0 0 1,1-1 0,1 0 0,0-1 0,1 0-1,1 0 1,-1-1 0,13 11 0,-8-10 19,1 0-1,0-1 1,1-1 0,0-1 0,0 0-1,1 0 1,30 9 0,-28-12-18,-1 0 0,1-2 1,1 0-1,-1-1 0,0-1 1,1 0-1,0-2 0,-1 0 1,20-3-1,0-5 96,0-1-1,0-1 1,-1-2-1,-1-2 1,0-2-1,43-25 1,-34 13-73,-1-2 0,-1-2 0,39-38 0,-51 40-117,-2-2 0,0-1 0,-3-1 0,29-46 0,-26 27-100,-2 0 0,-2-2 0,-2-1 0,-3-1 0,-3-1 1,-2-1-1,13-94 0,-25 121-200,-2 0 0,-1 0 1,-2 1-1,-1-1 0,-1 0 1,-2 1-1,-1 0 0,-16-48 0,13 53-146,-1 0-1,-23-40 1,26 53-188,-2 0 0,0 1 0,0 0 0,-1 0 1,-1 1-1,-19-16 0,13 14-68,-1 1 0,0 0 0,-33-14 1,-64-18-1886,44 20 1254,-126-51-6730</inkml:trace>
</inkml:ink>
</file>

<file path=xl/ink/ink1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6-11T14:58:41.095"/>
    </inkml:context>
    <inkml:brush xml:id="br0">
      <inkml:brushProperty name="width" value="0.1" units="cm"/>
      <inkml:brushProperty name="height" value="0.1" units="cm"/>
      <inkml:brushProperty name="color" value="#E71224"/>
    </inkml:brush>
  </inkml:definitions>
  <inkml:trace contextRef="#ctx0" brushRef="#br0">11174 2095 992,'0'0'0,"-30"52"0,-20 31 0,-29 52-264</inkml:trace>
  <inkml:trace contextRef="#ctx0" brushRef="#br0" timeOffset="11435.42">0 25 2160,'0'0'0,"8"-4"0,4-4 0,8-4-1144</inkml:trace>
</inkml:ink>
</file>

<file path=xl/ink/ink1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6-11T14:59:18.637"/>
    </inkml:context>
    <inkml:brush xml:id="br0">
      <inkml:brushProperty name="width" value="0.1" units="cm"/>
      <inkml:brushProperty name="height" value="0.1" units="cm"/>
      <inkml:brushProperty name="color" value="#E71224"/>
    </inkml:brush>
  </inkml:definitions>
  <inkml:trace contextRef="#ctx0" brushRef="#br0">1 645 1712,'0'0'4009,"7"-6"-2497,2-2-1267,-1 2 346,-1-1-1,10-11 0,57-63 1339,-57 61-875,71-98 386,-69 92-559,74-107 303,-75 108-577,76-100 840,-47 61-573,-47 64-841,0 0 1,1-1-1,-1 1 0,0 0 1,0-1-1,1 1 0,-1 0 1,0-1-1,0 1 1,1 0-1,-1-1 0,0 1 1,1 0-1,-1 0 1,0-1-1,1 1 0,-1 0 1,0 0-1,1 0 1,-1 0-1,0 0 0,2-1 1,-1 1 123,0 0-104,1-1-1,-1 1 1,0 0-1,1 0 1,-1 0-1,0 0 1,0 0-1,1 0 1,-1 0-1,0 0 1,2 1-1,-2-1-41,0 1 0,1-1 0,-1 1 0,0 0 0,0 0 1,0-1-1,0 1 0,0 0 0,-1 0 0,1 0 0,0 0 0,0 0 0,-1 0 0,1 1 0,0-1 0,-1 0 0,1 0 0,-1 0 0,1 0 0,-1 1 0,0 0 0,21 117 137,-18-80 74,8 91 3,-1 24-133,-6-88 141,17 289-3,-17-285-484,15 250-616,-15-261-1962,28 256-2124,-2-28-2857</inkml:trace>
</inkml:ink>
</file>

<file path=xl/ink/ink1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6-11T14:59:17.720"/>
    </inkml:context>
    <inkml:brush xml:id="br0">
      <inkml:brushProperty name="width" value="0.1" units="cm"/>
      <inkml:brushProperty name="height" value="0.1" units="cm"/>
      <inkml:brushProperty name="color" value="#E71224"/>
    </inkml:brush>
  </inkml:definitions>
  <inkml:trace contextRef="#ctx0" brushRef="#br0">1194 2385 3952,'0'0'9705,"1"-6"-8480,2-35 446,3-82-121,-4 91-948,-1-159 219,-1 143-346,0-93 3,0-17-300,-1 96 230,-11-224 153,9 233-226,-16-189 49,16 203-498,-13-157-176,14 172 278,2 23 0,1-8 51,0 11-82,3 9-183,21 103-44,-18-79 158,10 78 4,0 20 70,-10-78-42,22 216-236,-26-222-782,-6 200-2375,1-23-7327</inkml:trace>
  <inkml:trace contextRef="#ctx0" brushRef="#br0" timeOffset="380.73">0 1491 6280,'18'-8'2956,"-14"7"-2110,0-1 0,0 1 0,0-1 1,0 0-1,0 0 0,4-4 1,57-42 1947,-48 33-1621,83-95 374,-78 82-854,101-149 189,-94 130-636,55-101 1,7-22-178,-54 101 33,141-275 48,-125 240-2883,54-103-8560,-249 483 8464</inkml:trace>
</inkml:ink>
</file>

<file path=xl/ink/ink1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2-06-04T14:27:16.341"/>
    </inkml:context>
    <inkml:brush xml:id="br0">
      <inkml:brushProperty name="width" value="0.1" units="cm"/>
      <inkml:brushProperty name="height" value="0.1" units="cm"/>
      <inkml:brushProperty name="color" value="#E71224"/>
    </inkml:brush>
  </inkml:definitions>
  <inkml:trace contextRef="#ctx0" brushRef="#br0">15 72 3416,'1'5'263,"0"0"0,-1 0 0,1 0 0,-1 0 0,0 0 0,-1 0 0,-1 8 0,2-12-234,0 0 1,0-1 0,0 1-1,0-1 1,0 1-1,0 0 1,0-1 0,0 1-1,1-1 1,-1 1 0,0 0-1,0-1 1,0 1-1,1-1 1,-1 1 0,0-1-1,1 1 1,-1-1-1,0 1 1,1-1 0,-1 1-1,1-1 1,-1 1-1,1-1 1,-1 0 0,1 1-1,0 0 1,-1-1 0,1 0 0,-1 0 0,1 1 0,-1-1 0,1 1 0,-1-1 0,0 0 0,1 1 0,-1-1 0,0 1 0,1-1 0,-1 1-1,0-1 1,0 1 0,1-1 0,-1 1 0,0-1 0,0 1 0,0-1 0,0 1 0,0 0 0,0-1 0,0 2 0,0 4 118,-1-3-148,1-1 0,0 1 0,-1-1-1,1 1 1,-1 0 0,-2 3 0,3-5 76,-1 0 1,1-1-1,-1 1 0,1 0 1,-1-1-1,0 1 0,1 0 0,-1-1 1,0 1-1,1-1 0,-1 1 1,0-1-1,0 1 0,0-1 0,0 0 1,1 1-1,-1-1 0,0 0 1,0 0-1,0 0 0,0 0 1,0 0-1,0 0 0,-1 0 0,3 0-16,-1 1-1,0-1 1,1 0-1,-1 0 1,1 0-1,-1 0 1,0 0-1,1 0 0,-1 0 1,1 0-1,-1-1 1,0 1-1,1 0 1,-1 0-1,1 0 1,-1 0-1,0 0 0,1-1 1,-1 1-1,1-1 1,-5-4 1488,4 4-1414,-1 1 0,0-1-1,1 0 1,-1 1 0,1-1 0,-1 0 0,1 0 0,-1 1 0,1-1 0,-1 0 0,1 0 0,0 0 0,-1 0 0,1-1 0,1-11 380,4-22 0,-3 24-312,-1 0 1,0 0 0,0-17-1,0-26 1201,-2 51-1488,0 8-19,0 9-23,6 143-2590,-4-154 2547,3 66-9236</inkml:trace>
</inkm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hon montoya" refreshedDate="44723.4142931713" createdVersion="6" refreshedVersion="8" minRefreshableVersion="3" recordCount="21" xr:uid="{00000000-000A-0000-FFFF-FFFF00000000}">
  <cacheSource type="worksheet">
    <worksheetSource ref="E2:AW23" sheet="RIESGO INHERENTE"/>
  </cacheSource>
  <cacheFields count="45">
    <cacheField name="#" numFmtId="0">
      <sharedItems containsSemiMixedTypes="0" containsString="0" containsNumber="1" containsInteger="1" minValue="1" maxValue="21"/>
    </cacheField>
    <cacheField name="Que puede suceder" numFmtId="0">
      <sharedItems/>
    </cacheField>
    <cacheField name="Como puede suceder" numFmtId="0">
      <sharedItems/>
    </cacheField>
    <cacheField name="Por qué puede suceder" numFmtId="0">
      <sharedItems longText="1"/>
    </cacheField>
    <cacheField name="Factor de riesgo " numFmtId="0">
      <sharedItems/>
    </cacheField>
    <cacheField name="Riesgo asociado" numFmtId="0">
      <sharedItems/>
    </cacheField>
    <cacheField name="Probabilidad (Raro: 1 Improbable: 2, Potencial: 3, Probable: 4,      Casi Certeza: 5)" numFmtId="0">
      <sharedItems containsSemiMixedTypes="0" containsString="0" containsNumber="1" containsInteger="1" minValue="1" maxValue="4"/>
    </cacheField>
    <cacheField name="Impacto: Insignificante: 1_x000a_Menor: 2_x000a_Moderado: 3_x000a_Mayor: 4_x000a_Catastrófico: 5 " numFmtId="0">
      <sharedItems containsSemiMixedTypes="0" containsString="0" containsNumber="1" containsInteger="1" minValue="2" maxValue="5"/>
    </cacheField>
    <cacheField name="RIESGO INHERENTE" numFmtId="0">
      <sharedItems count="4">
        <s v="Crítico"/>
        <s v="Bajo"/>
        <s v="Moderado"/>
        <s v="Alto" u="1"/>
      </sharedItems>
    </cacheField>
    <cacheField name="Descripción del Control Existente 1" numFmtId="0">
      <sharedItems containsBlank="1"/>
    </cacheField>
    <cacheField name="Responsable de la ejecución del Control" numFmtId="0">
      <sharedItems containsBlank="1"/>
    </cacheField>
    <cacheField name="Frecuencia de la aplicación del Control (permanente, periódica, esporádica)" numFmtId="0">
      <sharedItems containsBlank="1"/>
    </cacheField>
    <cacheField name="Tipo de Control (Detectivo / Preventivo)" numFmtId="0">
      <sharedItems containsBlank="1"/>
    </cacheField>
    <cacheField name="Efectividad" numFmtId="0">
      <sharedItems containsBlank="1"/>
    </cacheField>
    <cacheField name="Descripción del Control Existente 2" numFmtId="0">
      <sharedItems containsBlank="1"/>
    </cacheField>
    <cacheField name="Responsable de la ejecución del Control 2" numFmtId="0">
      <sharedItems containsBlank="1"/>
    </cacheField>
    <cacheField name="Frecuencia de la aplicación del Control 2" numFmtId="0">
      <sharedItems containsBlank="1"/>
    </cacheField>
    <cacheField name="Tipo de Control (Detectivo / Preventivo)2" numFmtId="0">
      <sharedItems containsBlank="1"/>
    </cacheField>
    <cacheField name="Efectividad 2" numFmtId="0">
      <sharedItems containsBlank="1"/>
    </cacheField>
    <cacheField name="Descripción del Control Existente 3" numFmtId="0">
      <sharedItems containsBlank="1"/>
    </cacheField>
    <cacheField name="Responsable de la ejecución del Control 3" numFmtId="0">
      <sharedItems containsBlank="1"/>
    </cacheField>
    <cacheField name="Frecuencia de la aplicación del Control (permanente, periódica, esporádica) 3" numFmtId="0">
      <sharedItems containsBlank="1"/>
    </cacheField>
    <cacheField name="Tipo de Control (Detectivo / Preventivo) 3" numFmtId="0">
      <sharedItems containsBlank="1"/>
    </cacheField>
    <cacheField name="Efectividad 3" numFmtId="0">
      <sharedItems containsBlank="1"/>
    </cacheField>
    <cacheField name="Descripción del Control Existente 4" numFmtId="0">
      <sharedItems containsBlank="1"/>
    </cacheField>
    <cacheField name="Responsable de la ejecución del Control 4" numFmtId="0">
      <sharedItems containsBlank="1"/>
    </cacheField>
    <cacheField name="Frecuencia de la aplicación del Control (permanente, periódica, esporádica) 4" numFmtId="0">
      <sharedItems containsBlank="1"/>
    </cacheField>
    <cacheField name="Tipo de Control (Detectivo / Preventivo) 4" numFmtId="0">
      <sharedItems containsBlank="1"/>
    </cacheField>
    <cacheField name="Efectividad  4" numFmtId="0">
      <sharedItems containsBlank="1"/>
    </cacheField>
    <cacheField name="Descripción del Control Existente 5" numFmtId="0">
      <sharedItems containsNonDate="0" containsString="0" containsBlank="1"/>
    </cacheField>
    <cacheField name="Responsable de la ejecución del Control2" numFmtId="0">
      <sharedItems containsNonDate="0" containsString="0" containsBlank="1"/>
    </cacheField>
    <cacheField name="Frecuencia de la aplicación del Control (permanente, periódica, esporádica)2" numFmtId="0">
      <sharedItems containsNonDate="0" containsString="0" containsBlank="1"/>
    </cacheField>
    <cacheField name="Tipo de Control (Detectivo / Preventivo)3" numFmtId="0">
      <sharedItems containsNonDate="0" containsString="0" containsBlank="1"/>
    </cacheField>
    <cacheField name="Efectividad2" numFmtId="0">
      <sharedItems containsNonDate="0" containsString="0" containsBlank="1"/>
    </cacheField>
    <cacheField name="Reducción de la Probabilidad (1, 2, 3, 4, 5) donde 1 casi no la reduce y 5 la reduce al maximo" numFmtId="0">
      <sharedItems containsString="0" containsBlank="1" containsNumber="1" containsInteger="1" minValue="3" maxValue="5"/>
    </cacheField>
    <cacheField name="Reducción del Impacto (1, 2, 3, 4, 5) donde 1 casi no reduce el impacto y 5 lo reduce al máximo" numFmtId="0">
      <sharedItems containsString="0" containsBlank="1" containsNumber="1" containsInteger="1" minValue="1" maxValue="5"/>
    </cacheField>
    <cacheField name="RIESGO RESIDUAL" numFmtId="0">
      <sharedItems count="4">
        <s v="Bajo"/>
        <s v="Alto" u="1"/>
        <s v="Moderado" u="1"/>
        <s v="Crítico" u="1"/>
      </sharedItems>
    </cacheField>
    <cacheField name="Descripcion del Control Requerido" numFmtId="0">
      <sharedItems longText="1"/>
    </cacheField>
    <cacheField name="Responsable del Diseño e implementación" numFmtId="0">
      <sharedItems containsBlank="1"/>
    </cacheField>
    <cacheField name="Responsable de la ejecución " numFmtId="0">
      <sharedItems containsBlank="1"/>
    </cacheField>
    <cacheField name="Estado " numFmtId="0">
      <sharedItems containsBlank="1"/>
    </cacheField>
    <cacheField name="Prioridad (Alta, Media, Baja)" numFmtId="0">
      <sharedItems containsBlank="1"/>
    </cacheField>
    <cacheField name="Responsable del Seguimiento" numFmtId="0">
      <sharedItems/>
    </cacheField>
    <cacheField name="Fecha de Seguimiento" numFmtId="17">
      <sharedItems containsSemiMixedTypes="0" containsNonDate="0" containsDate="1" containsString="0" minDate="2022-08-01T00:00:00" maxDate="2023-01-02T00:00:00"/>
    </cacheField>
    <cacheField name="Estado de implementación"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1">
  <r>
    <n v="1"/>
    <s v="Asociados vinculados con actividades delictivas y/o  actividades de terrorismo "/>
    <s v="Vinculación de asociados ex integrantes Grupos al margen de la ley "/>
    <s v="Realizan operaciones de captacion y colocación con la entidad que no guardan relación con su actividad economica"/>
    <s v="Contrapartes/Productos/Zona"/>
    <s v="Contagio"/>
    <n v="4"/>
    <n v="5"/>
    <x v="0"/>
    <s v="Proceso de debida diligencia(Consulta en listas restrictivas y/o vinculantes de la afiliación)"/>
    <s v="Area Comercial"/>
    <s v="Cada vez que se presente"/>
    <s v="Preventivo / Detectivo"/>
    <s v="Alta"/>
    <s v="Consolidacion Electronica de Operaciones"/>
    <s v="Oficial de cumplimiento"/>
    <s v="Mensualmente"/>
    <s v="Detectivo"/>
    <s v="Alta"/>
    <m/>
    <m/>
    <m/>
    <m/>
    <m/>
    <m/>
    <m/>
    <m/>
    <m/>
    <m/>
    <m/>
    <m/>
    <m/>
    <m/>
    <m/>
    <n v="4"/>
    <n v="4"/>
    <x v="0"/>
    <s v="Seguimiento mensual a todas las operaciones a traves del Sistema de Monitoreo"/>
    <s v="Oficial de Cumplimiento"/>
    <s v="Oficial de Cumplimiento"/>
    <s v="No ejecutado "/>
    <s v="Alta"/>
    <s v="Revisor Fiscal"/>
    <d v="2022-08-01T00:00:00"/>
    <s v="En Proceso"/>
  </r>
  <r>
    <n v="2"/>
    <s v="Captación de recursos de origen ilicito: corrupción"/>
    <s v="La persona era o es PEP, administra recursos publicos "/>
    <s v="Porque deposita los recursos en la entidad producto de sus actividades de corrupción o pesar de que tenga condenas o investigaciones por autoridades fiscales o disciplinarias"/>
    <s v="Contrapartes/Productos"/>
    <s v="Contagio"/>
    <n v="1"/>
    <n v="3"/>
    <x v="1"/>
    <s v="Indetificación de PEP´S a través del formulario de vinculación y/o actualizacion de datos."/>
    <s v="Area Comercial"/>
    <s v="Permanentemente"/>
    <s v="Detectivo"/>
    <s v="Alta"/>
    <s v="Consulta efectiva "/>
    <s v="Oficial de cumplimiento"/>
    <s v="Cada vez que se presente"/>
    <s v="Detectivo"/>
    <s v="Alta"/>
    <s v="Solicitud informacion del Origen de Fondos _x000a_(Solicitud de Documento Soporte)"/>
    <s v="Funcionarios de Caja/Asesores/Oficial de cumplimiento"/>
    <s v="Cada vez que se presente"/>
    <s v="Detectivo"/>
    <s v="Media"/>
    <s v="Seguimiento especial a PEP´S"/>
    <s v="Oficial de cumplimiento"/>
    <s v="Mensualmente"/>
    <s v="Detectivo"/>
    <s v="Alta"/>
    <m/>
    <m/>
    <m/>
    <m/>
    <m/>
    <n v="4"/>
    <n v="4"/>
    <x v="0"/>
    <s v="1. Implementar Formulario  Declaración de origen de fondos a partir de ___________ _x000a_2. Incluir en el formulario de vinculacion solicitud de informacion especial  a PEP´S"/>
    <s v="Oficial de Cumplimiento"/>
    <s v="Oficial de Cumplimiento"/>
    <s v="No ejecutado "/>
    <s v="Alta"/>
    <s v="Revisor Fiscal"/>
    <d v="2022-08-01T00:00:00"/>
    <s v="En Proceso"/>
  </r>
  <r>
    <n v="3"/>
    <s v="Captación de recursos de origen ilicito: Testaferrato"/>
    <s v="Asociado apertura recursos que dice pertenecen a terceras personas: familiares o amigos"/>
    <s v="No se establece claramente el origen de fondos de los recursos entregados por los asociados para aperturar depositos que no guarda relación con su nivel de ingresos o actividad economica"/>
    <s v="Producto"/>
    <s v="Contagio"/>
    <n v="1"/>
    <n v="3"/>
    <x v="1"/>
    <s v="En el caso de operacione en efectivo cuando supera 10 millones se solicita el diligenciamiento del formato de operación en efectivo. (Con los debidos soportes que acrediten la operación)."/>
    <s v="Cajero"/>
    <s v="Cada vez que se presente"/>
    <s v="Detectivo"/>
    <s v="Alta"/>
    <s v="Entrevista personal para la apertura o retiro de ahorros"/>
    <s v="Funcionario que atiende la operación y/o Oficial de cumplimiento."/>
    <s v="Cada vez que se presente"/>
    <s v="Detectivo"/>
    <s v="Alta"/>
    <s v="Consolidacion Electronica de Operaciones (Analisis de los mayores ahorradores)"/>
    <s v="Oficial de cumplimiento"/>
    <s v="Mensualmente"/>
    <s v="Detectivo"/>
    <s v="Alta"/>
    <m/>
    <m/>
    <m/>
    <m/>
    <m/>
    <m/>
    <m/>
    <m/>
    <m/>
    <m/>
    <n v="4"/>
    <n v="4"/>
    <x v="0"/>
    <s v="De acuerdo al resultado de la segmentacion del producto del ahorro definir el parametro de segumiento especial. (Montos, frecuencias y numero de cuentas) Analisis Individual de cuentas activas."/>
    <s v="Oficial de Cumplimiento"/>
    <s v="Oficial de Cumplimiento"/>
    <s v="No ejecutado "/>
    <s v="Alta"/>
    <s v="Revisor Fiscal"/>
    <d v="2022-08-01T00:00:00"/>
    <s v="En Proceso"/>
  </r>
  <r>
    <n v="4"/>
    <s v="Cuentas inactivas que repentinamente empiezan a tener movimientos no esperados."/>
    <s v="El asociado premeditamanente utiliza el producto del ahorro con el objetivo de ocultar dinero ilicito para luego integrarlo a la economia."/>
    <s v="El asociado esta relacionado con grupos al margen de la ley dedicados al blanqueo de capitales."/>
    <s v="Producto"/>
    <s v="Contagio"/>
    <n v="1"/>
    <n v="2"/>
    <x v="1"/>
    <s v="Consolidación electronica de operaciones"/>
    <s v="Oficial de cumplimiento"/>
    <s v="Mensualmente"/>
    <s v="Detectivo"/>
    <s v="Alta"/>
    <s v="Despues de 6 meses sin movimiento la cuenta queda catalogada como inactiva (Automaticamente)"/>
    <s v="Oficial de cumplimiento"/>
    <s v="Permanentemente"/>
    <s v="Preventivo"/>
    <s v="Alta"/>
    <s v="Para la activación de la cuenta el asociado solicita presencialmente a través de un formato la activación de la cuenta."/>
    <s v="Oficial de cumplimiento"/>
    <s v="Cada vez que se presente"/>
    <s v="Preventivo"/>
    <s v="Alta"/>
    <m/>
    <m/>
    <m/>
    <m/>
    <m/>
    <m/>
    <m/>
    <m/>
    <m/>
    <m/>
    <n v="4"/>
    <n v="4"/>
    <x v="0"/>
    <s v="Seguimeinto especial a cuentas que pasaron de inactivas a activas con indice de capitalización superior a 0.7."/>
    <s v="Oficial de Cumplimiento"/>
    <s v="Oficial de Cumplimiento"/>
    <s v="No ejecutado "/>
    <s v="Alta"/>
    <s v="Revisor Fiscal"/>
    <d v="2022-08-01T00:00:00"/>
    <s v="En Proceso"/>
  </r>
  <r>
    <n v="5"/>
    <s v="Desembolso de recursos a personas vinculadas con actividades ilícitas"/>
    <s v="El asociado solicita que en la cancelación de sus ahorros, o devolución de aportes o desembolso de crédito el recurso se gire a un tercero"/>
    <s v="Porque la persona a la que se gira los recursos es agiotista o es una entidad que lava recursos o esta vinulado al delito de extorsión y no fue consultado en las listas vinculantes."/>
    <s v="Canal/Productos"/>
    <s v="Contagio"/>
    <n v="4"/>
    <n v="4"/>
    <x v="0"/>
    <s v="Antes del desembolso se solicita el diligenciamiento del formulario de vinculacion a terceros  (Verificacion de datos y consulta en listas vinculantes y/o restrictivas)"/>
    <s v="Asesores comerciales"/>
    <s v="Cada vez que se presente"/>
    <s v="Preventivo"/>
    <s v="Alta"/>
    <s v="Revisión"/>
    <s v="Oficial de cumplimiento"/>
    <s v="Cada vez que se presente"/>
    <s v="Detectivo"/>
    <s v="Alta"/>
    <s v="Aprobación"/>
    <s v="Gerencia"/>
    <s v="Cada vez que se presente"/>
    <s v="Preventivo"/>
    <s v="Alta"/>
    <s v="Cuando el beneficiario del desembolso es asociado se solicita carta de autorización"/>
    <s v="Asesores comerciales/Cajeros"/>
    <s v="Cada vez que se presente"/>
    <s v="Preventivo"/>
    <s v="Alta"/>
    <m/>
    <m/>
    <m/>
    <m/>
    <m/>
    <n v="4"/>
    <n v="4"/>
    <x v="0"/>
    <s v="Ajustar carta de autorización de giro a un tercero Inlcuir; clausula (Declaro que lo solicitado no hace parte ni hará parte o dará lugar a actividades ilicitas ni admitiré que terceros realicen transacciones a mi nombre, provenientes de las actividades ilícitas contempladas en el Código Penal Colombiano. )"/>
    <s v="Oficial de Cumplimiento"/>
    <s v="Tesoreria"/>
    <s v="No ejecutado "/>
    <s v="Media"/>
    <s v="Revisor Fiscal"/>
    <d v="2022-08-01T00:00:00"/>
    <s v="En Proceso"/>
  </r>
  <r>
    <n v="6"/>
    <s v="Desembolso de recursos a personas vinculadas con actividades ilícitas"/>
    <s v="La entidad establece un convenio con una persona natural o jurídica"/>
    <s v="No existe un procedimiento claro de vinculación de proveedores de convenios que garanticen la transparencia de su actividad"/>
    <s v="Contrapartes"/>
    <s v="Contagio"/>
    <n v="1"/>
    <n v="3"/>
    <x v="1"/>
    <s v="Solicitud diligenciamiento formulario de vinculación de proveedores"/>
    <s v="Gerencia/Contabilidad/Oficial de cumplimiento/Auxiliar administrativo/Sistemas/Secretaria de Gerencia"/>
    <s v="Cada vez que se presente"/>
    <s v="Preventivo"/>
    <s v="Alta"/>
    <s v="Consulta en listas vinculantes y/o restrictivas"/>
    <s v="Asesores Comerciales/Oficial de cumplimiento"/>
    <s v="Cada vez que se presente"/>
    <s v="Detectivo"/>
    <s v="Alta"/>
    <s v="Revisión"/>
    <s v="Oficial de cumplimiento"/>
    <s v="Cada vez que se presente"/>
    <s v="Detectivo"/>
    <s v="Alta"/>
    <s v="Aprobación"/>
    <s v="Gerencia"/>
    <s v="Cada vez que se presente"/>
    <s v="Preventivo"/>
    <s v="Alta"/>
    <m/>
    <m/>
    <m/>
    <m/>
    <m/>
    <n v="4"/>
    <n v="4"/>
    <x v="0"/>
    <s v="Evaluación formulario de proveedores "/>
    <s v="Oficial de cumplimeinto"/>
    <s v="Area correspondiente"/>
    <s v="No ejecutado "/>
    <s v="Media"/>
    <s v="Revisor Fiscal"/>
    <d v="2022-08-01T00:00:00"/>
    <s v="En Proceso"/>
  </r>
  <r>
    <n v="7"/>
    <s v="Asociados dedicados al AGIOTISMO"/>
    <s v="Efectúan préstamos con la entidad para apalancar sus créditos a otras personas o asociados"/>
    <s v="El asociado utiliza su capacidad de endeudamiento y cercanía con otros asociados o personas para prestarles dinero a USURA"/>
    <s v="Producto"/>
    <s v="Contagio"/>
    <n v="1"/>
    <n v="3"/>
    <x v="1"/>
    <s v="Identificación basado en el conocimiento del asociado "/>
    <s v="Personal "/>
    <s v="Permanentemente"/>
    <s v="Detectivo"/>
    <s v="Alta"/>
    <s v="Analisis de montos y frecuencias"/>
    <s v="Oficial de cumplimiento"/>
    <s v="Permanentemente"/>
    <s v="Detectivo"/>
    <s v="Alta"/>
    <s v="Seguimiento especial "/>
    <s v="Oficial de cumplimiento"/>
    <s v="Cada vez que se presente"/>
    <s v="Detectivo"/>
    <s v="Alta"/>
    <m/>
    <m/>
    <m/>
    <m/>
    <m/>
    <m/>
    <m/>
    <m/>
    <m/>
    <m/>
    <n v="4"/>
    <n v="4"/>
    <x v="0"/>
    <s v="Consolidacion electronica atraves de herramientas informaticas"/>
    <s v="Oficial de Cumplimiento"/>
    <s v="Oficial de Cumplimiento"/>
    <s v="No ejecutado "/>
    <s v="Alta"/>
    <s v="Revisor Fiscal"/>
    <d v="2022-08-01T00:00:00"/>
    <s v="En Proceso"/>
  </r>
  <r>
    <n v="8"/>
    <s v="Recursos provenientes de corrupción al interior de las empresas patronales"/>
    <s v="Robos, fraudes, sobornos y delitos similares producen recursos que recibe el asociado con los cuales abre depositos o paga créditos"/>
    <s v="Personas directivos, ordenadores de gasto o jefes de compras y similares mandos medios y altos de la organización se sirven de su poder en beneficio propio sustrayendo recursos de la empresa"/>
    <s v="Productos"/>
    <s v="Contagio"/>
    <n v="1"/>
    <n v="3"/>
    <x v="1"/>
    <s v="Identificación basado en el conocimiento del asociado "/>
    <s v="Personal "/>
    <s v="Permanentemente"/>
    <s v="Detectivo"/>
    <s v="Media"/>
    <s v="Analisis de montos y frecuencias (Seguimiento especial empleados de la Cooperativa, Directivos y PEP´S)"/>
    <s v="Oficial de cumplimiento"/>
    <s v="Mensualmente"/>
    <s v="Detectivo"/>
    <s v="Alta"/>
    <m/>
    <m/>
    <m/>
    <m/>
    <m/>
    <m/>
    <m/>
    <m/>
    <m/>
    <m/>
    <m/>
    <m/>
    <m/>
    <m/>
    <m/>
    <n v="3"/>
    <n v="3"/>
    <x v="0"/>
    <s v="Identificar cargos y actividades economicas de mayor riesgo para realizar el seguimiento especial mensual."/>
    <s v="Oficial de Cumplimiento"/>
    <s v="Oficial de Cumplimiento"/>
    <s v="No ejecutado "/>
    <s v="Alta"/>
    <s v="Revisor Fiscal"/>
    <d v="2022-08-01T00:00:00"/>
    <s v="En Proceso"/>
  </r>
  <r>
    <n v="9"/>
    <s v="Inclusión de contrapartes en listas restrictivas"/>
    <s v="Después de iniciada la relación contractual, la contraparte es incluida"/>
    <s v="La persona a la par con la actividad economica principal declarada se vincula con actividades ilícitas posterior a su ingreso"/>
    <s v="Contrapartes"/>
    <s v="Contagio"/>
    <n v="1"/>
    <n v="4"/>
    <x v="1"/>
    <s v="Consulta masiva anual "/>
    <s v="Oficial de cumplimiento"/>
    <s v="Anual "/>
    <s v="Detectivo"/>
    <s v="Alta"/>
    <m/>
    <m/>
    <m/>
    <m/>
    <m/>
    <m/>
    <m/>
    <m/>
    <m/>
    <m/>
    <m/>
    <m/>
    <m/>
    <m/>
    <m/>
    <m/>
    <m/>
    <m/>
    <m/>
    <m/>
    <n v="3"/>
    <n v="3"/>
    <x v="0"/>
    <s v="Solicitar los certificados de actualizacion de listas."/>
    <s v="Oficial de Cumplimiento"/>
    <s v="Oficial de Cumplimiento"/>
    <s v="No ejecutado "/>
    <s v="Alta"/>
    <s v="Revisor Fiscal"/>
    <d v="2022-08-01T00:00:00"/>
    <s v="En Proceso"/>
  </r>
  <r>
    <n v="10"/>
    <s v="No se puede comprobar la procedencia de la garantia"/>
    <s v="El asociado adquiere un bien con riesgo de extinción de domino "/>
    <s v="El asociado o codeudor adquiere un bien con fuentes de dinero obtenidos de manera ilicita"/>
    <s v="Contrapartes"/>
    <s v="Contagio"/>
    <n v="1"/>
    <n v="4"/>
    <x v="1"/>
    <s v="Estudio de titulos por parte de un experto."/>
    <s v="Gerencia/Asesores comerciales"/>
    <s v="Cada vez que se presente"/>
    <s v="Detectivo"/>
    <s v="Alta"/>
    <s v="Consulta en listas vinculantes y/o restrictivas al beneficiario final del credito."/>
    <s v="Asesores Comerciales"/>
    <s v="Cada vez que se presente"/>
    <s v="Detectivo"/>
    <s v="Alta"/>
    <s v="Revisión"/>
    <s v="Oficial de cumplimiento"/>
    <s v="Cada vez que se presente"/>
    <s v="Detectivo"/>
    <s v="Alta"/>
    <s v="Aprobación"/>
    <s v="Gerencia"/>
    <s v="Cada vez que se presente"/>
    <s v="Preventivo"/>
    <s v="Alta"/>
    <m/>
    <m/>
    <m/>
    <m/>
    <m/>
    <n v="3"/>
    <n v="3"/>
    <x v="0"/>
    <s v="Analisis del alcance del estudio de titulos"/>
    <s v="Oficial de Cumplimiento"/>
    <s v="Oficial de Cumplimiento"/>
    <s v="No ejecutado "/>
    <s v="Alta"/>
    <s v="Revisor Fiscal"/>
    <d v="2022-08-01T00:00:00"/>
    <s v="En Proceso"/>
  </r>
  <r>
    <n v="11"/>
    <s v="No se cumplen los procesos de debida diligencia en la vinculacion de contrapartes"/>
    <s v="Espacios sin diligenciar en el formato de vinculación, entrevistas no realizadas o verificacion de datos no realizadas, o documentos no aportados o no se consulta a las listas vinculantes"/>
    <s v="Los empleados no cuentan con la capacitación sobre el diligenciamiento y la importancia del formato o la entidad no tiene definido el procedimiento de vinculación / El volumen de operaciones de ingresos y retiro de asociados es muy elevado para el numero de funcionarios."/>
    <s v="Contrapartes"/>
    <s v="Operativo"/>
    <n v="1"/>
    <n v="2"/>
    <x v="1"/>
    <s v="Procedimiento de debida diligencia definido y aplicado permanentemente"/>
    <s v="Oficial de cumplimiento"/>
    <s v="Permanentemente"/>
    <s v="Preventivo"/>
    <s v="Alta"/>
    <s v="Prueba a la debida diligencia "/>
    <s v="Oficial de cumplimiento"/>
    <s v="Mensualmente"/>
    <s v="Detectivo"/>
    <s v="Alta"/>
    <m/>
    <m/>
    <m/>
    <m/>
    <m/>
    <m/>
    <m/>
    <m/>
    <m/>
    <m/>
    <m/>
    <m/>
    <m/>
    <m/>
    <m/>
    <n v="4"/>
    <n v="4"/>
    <x v="0"/>
    <s v="No es necesario un control adicional"/>
    <m/>
    <m/>
    <m/>
    <m/>
    <s v="Revisor Fiscal"/>
    <d v="2022-08-01T00:00:00"/>
    <s v="En Proceso"/>
  </r>
  <r>
    <n v="12"/>
    <s v="No se efectua la actualización de datos anual"/>
    <s v="Los asociados se niegan a diligenciar completo el formulario o adjuntar la documentación"/>
    <s v="La entidad no cuenta con presupuesto para la actividad o los asociados se niegan a aportar la información o los documentos o diligencian de manera imcompleta el formulario, o no se verifica la información o no se actualiza el sistema"/>
    <s v="Contrapartes"/>
    <s v="Operativo"/>
    <n v="1"/>
    <n v="2"/>
    <x v="1"/>
    <s v="Programa anual de actualizacion de datos "/>
    <s v="Oficial de cumplimiento/Gerencia"/>
    <s v="Anual "/>
    <s v="Preventivo"/>
    <s v="Alta"/>
    <s v="Actualización de datos en la apertura o utilización de productos o servicios."/>
    <s v="Asesores comerciales/Cajeros/Auxiliar de cartera/Asistente administrativo/Secretaria de Gerencia"/>
    <s v="Permanentemente"/>
    <s v="Preventivo"/>
    <s v="Alta"/>
    <m/>
    <m/>
    <m/>
    <m/>
    <m/>
    <m/>
    <m/>
    <m/>
    <m/>
    <m/>
    <m/>
    <m/>
    <m/>
    <m/>
    <m/>
    <n v="3"/>
    <n v="3"/>
    <x v="0"/>
    <s v="Solicitar al sistema diligenciamiento completo de los campos para que tome la acción como actualizacion de datos._x000a_"/>
    <s v="Oficial de Cumplimiento"/>
    <s v="Oficial de Cumplimiento"/>
    <s v="No ejecutado "/>
    <s v="Alta"/>
    <s v="Revisor Fiscal"/>
    <d v="2023-01-01T00:00:00"/>
    <s v="En Proceso"/>
  </r>
  <r>
    <n v="13"/>
    <s v="No se detectan operaciones inusuales"/>
    <s v="La entidad no identifica operaciones que no guardan relación con el perfil economico de la contraparte"/>
    <s v="La entidad no cuenta con herramientas tecnologicas automatizadas o el oficial de cumplimiento no aplica las herramientas manuales"/>
    <s v="Contraparte"/>
    <s v="Operativo"/>
    <n v="3"/>
    <n v="3"/>
    <x v="2"/>
    <s v="Identificación basado en el conocimiento del asociado "/>
    <s v="Personal "/>
    <s v="Permanentemente"/>
    <s v="Detectivo"/>
    <s v="Alta"/>
    <s v="Reportes internos de los empleados De la Cooperativa"/>
    <s v="Oficial de cumplimiento"/>
    <s v="Permanentemente"/>
    <s v="Detectivo"/>
    <s v="Alta"/>
    <m/>
    <m/>
    <m/>
    <m/>
    <m/>
    <m/>
    <m/>
    <m/>
    <m/>
    <m/>
    <m/>
    <m/>
    <m/>
    <m/>
    <m/>
    <n v="3"/>
    <n v="3"/>
    <x v="0"/>
    <s v="Parametrizar señales de alerta en el sistema de acuerdo a los resultados de la segmentación "/>
    <s v="Oficial de Cumplimiento"/>
    <s v="Oficial de Cumplimiento"/>
    <s v="No ejecutado "/>
    <s v="Alta"/>
    <s v="Revisor Fiscal"/>
    <d v="2022-12-01T00:00:00"/>
    <s v="En Proceso"/>
  </r>
  <r>
    <n v="14"/>
    <s v="Empleados vinculados con actividades u organizaciones delictivas"/>
    <s v="Empleados colaboran con personas vinculadas a lavado omitiendo controles o falsificando información o haciendo operaciones en su nombre"/>
    <s v="El sistema no cuenta con controles que limiten la manipulación de datos o permisos de acceso limitados y segmentados a las transacciones o no se desarrollan actividades especificas de seguimiento a los empleados / no se cuenta con una Revisoría Fiscal independiente."/>
    <s v="Contraparte"/>
    <s v="Operativo"/>
    <n v="1"/>
    <n v="4"/>
    <x v="1"/>
    <s v="Proceso de vinculación estandarizado."/>
    <s v="Gerencia/Secretaria Gerencia"/>
    <s v="Cada vez que se presente"/>
    <s v="Preventivo/Detectivo"/>
    <s v="Alta"/>
    <s v="Consulta en listas vinculantes, restrictivas e informativas "/>
    <s v="Oficial de cumplimiento"/>
    <s v="Cada vez que se presente"/>
    <s v="Detectivo"/>
    <s v="Alta"/>
    <s v="Formualrio de empleados"/>
    <s v="Oficial de cumplimiento"/>
    <s v="Cada vez que se presente"/>
    <s v="Preventivo"/>
    <s v="Alta"/>
    <s v="Segregación de Funciones / limitación atribuciones"/>
    <s v="Gerencia"/>
    <s v="Cada vez que se presente"/>
    <s v="Preventivo"/>
    <s v="Alta"/>
    <m/>
    <m/>
    <m/>
    <m/>
    <m/>
    <n v="4"/>
    <n v="4"/>
    <x v="0"/>
    <s v="Implementar programa de actualización a empleados."/>
    <s v="Oficial de Cumplimiento"/>
    <s v="Secretaria de Gerencia"/>
    <s v="No ejecutado "/>
    <s v="Media"/>
    <s v="Revisor Fiscal"/>
    <d v="2022-12-01T00:00:00"/>
    <s v="En Proceso"/>
  </r>
  <r>
    <n v="15"/>
    <s v="Elección de Revisor Fiscal no ideneo"/>
    <s v="No se verifican los requisitos previos a su elección"/>
    <s v="No tiene el Diplomado, curso de UIAF, tiene conflicto de interés o no tiene el perfil"/>
    <s v="Contraparte"/>
    <s v="Operativo"/>
    <n v="1"/>
    <n v="4"/>
    <x v="1"/>
    <s v="Solicitud de los certificados antes del nombramiento"/>
    <s v="Gerencia"/>
    <s v="Cada vez que se presente"/>
    <s v="Detectivo"/>
    <s v="Alta"/>
    <m/>
    <m/>
    <m/>
    <m/>
    <m/>
    <m/>
    <m/>
    <m/>
    <m/>
    <m/>
    <m/>
    <m/>
    <m/>
    <m/>
    <m/>
    <m/>
    <m/>
    <m/>
    <m/>
    <m/>
    <n v="3"/>
    <n v="3"/>
    <x v="0"/>
    <s v="Actualizacion permanente en temas relacionados con SARLAFT."/>
    <s v="Oficial de Cumplimiento"/>
    <s v="Gerencia"/>
    <s v="Ejectutado "/>
    <s v="Media"/>
    <s v="Junta Vigilancia"/>
    <d v="2022-12-01T00:00:00"/>
    <s v="Funcionando"/>
  </r>
  <r>
    <n v="16"/>
    <s v="Elección de oficial de cumplimiento principal y/o suplente no idoneo"/>
    <s v="No se verifican los requisitos previos a su elección"/>
    <s v="No tiene el Diplomado, curso de UIAF, tiene conflicto de interés o no tiene el perfil"/>
    <s v="Contraparte"/>
    <s v="Operativo"/>
    <n v="1"/>
    <n v="4"/>
    <x v="1"/>
    <s v="Soliitud de los certificados antes del nombramiento "/>
    <s v="Gerencia"/>
    <s v="Cada vez que se presente"/>
    <s v="Preventivo/Detectivo"/>
    <s v="Alta"/>
    <m/>
    <m/>
    <m/>
    <m/>
    <m/>
    <m/>
    <m/>
    <m/>
    <m/>
    <m/>
    <m/>
    <m/>
    <m/>
    <m/>
    <m/>
    <m/>
    <m/>
    <m/>
    <m/>
    <m/>
    <n v="5"/>
    <n v="5"/>
    <x v="0"/>
    <s v="Actualizacion permanente en temas relacionados con SARLAFT (Consejo de Administración)"/>
    <s v="Gerencia"/>
    <s v="Gerencia"/>
    <s v="Ejectutado "/>
    <s v="Media"/>
    <s v="Oficial de cumplimiento"/>
    <d v="2022-12-01T00:00:00"/>
    <s v="Funcionando"/>
  </r>
  <r>
    <n v="17"/>
    <s v="No diligenciamiento del formato de transacciones en efectivo o el formato de origen de fondos"/>
    <s v="Se reciben recursos en efectivo por caja que se quedan sin el control"/>
    <s v="Olvido de la persona encargada."/>
    <s v="Contraparte"/>
    <s v="Operativo"/>
    <n v="1"/>
    <n v="3"/>
    <x v="1"/>
    <s v="Señal de alerta para el diligenciamiento del formato de control a la transacción "/>
    <s v="Caja"/>
    <s v="Cada vez que se presente"/>
    <s v="Preventivo"/>
    <s v="Alta"/>
    <s v="Control y analisis de las operaciones en efectivo "/>
    <s v="Oficial de cumplimiento"/>
    <s v="Mensualmente"/>
    <s v="Preventivo/Detectivo"/>
    <s v="Alta"/>
    <s v="Programa de sencibilizacion a los empleados sobre la importancia de ejecutar los procedimientos acorde a las instruciones."/>
    <s v="Oficial de cumplimiento"/>
    <s v="Permanentemente"/>
    <s v="Preventivo"/>
    <s v="Media"/>
    <m/>
    <m/>
    <m/>
    <m/>
    <m/>
    <m/>
    <m/>
    <m/>
    <m/>
    <m/>
    <n v="4"/>
    <n v="4"/>
    <x v="0"/>
    <s v="Generar evidencias de las campañas de sensibilización"/>
    <s v="Oficial de Cumplimiento"/>
    <s v="Oficial de Cumplimiento"/>
    <s v="No ejecutado "/>
    <s v="Baja"/>
    <s v="Revisor Fiscal"/>
    <d v="2023-01-01T00:00:00"/>
    <s v="En Proceso"/>
  </r>
  <r>
    <n v="18"/>
    <s v="No cumplimiento oportuno de los reportes a la UIAF"/>
    <s v="El reporte no se envía o se envía de manera extemporanea"/>
    <s v="Olvido / pérdida de las claves / incapacidad médica / fallas tecnológicas"/>
    <s v="Contraparte"/>
    <s v="Legal"/>
    <n v="1"/>
    <n v="4"/>
    <x v="1"/>
    <s v="Monitoreo "/>
    <s v="Revisoria Fiscal."/>
    <s v="Mensualmente"/>
    <s v="Detectivo"/>
    <s v="Alta"/>
    <s v="Inclusión en el cronograma de actividades mensual."/>
    <s v="Oficial de cumplimiento"/>
    <s v="Permanentemente"/>
    <s v="Preventivo-Detectivo"/>
    <s v="Alta"/>
    <s v="Oficial de cumpliento suplente está en capacidad de realizar el informe en caso de que el principal no pueda realizarlo."/>
    <s v="Oficial de cumplimiento suplente"/>
    <s v="Cada vez que se presente"/>
    <s v="Preventivo"/>
    <s v="Alta"/>
    <m/>
    <m/>
    <m/>
    <m/>
    <m/>
    <m/>
    <m/>
    <m/>
    <m/>
    <m/>
    <n v="5"/>
    <n v="1"/>
    <x v="0"/>
    <s v="No es necesario un control adicional"/>
    <m/>
    <m/>
    <s v="Ejectutado "/>
    <s v="Alta"/>
    <s v="Revisor Fiscal"/>
    <d v="2022-12-01T00:00:00"/>
    <s v="Funcionando"/>
  </r>
  <r>
    <n v="19"/>
    <s v="Sanciones por incumplimiento del SARLAFT"/>
    <s v="No se responden los requerimientos o en visita no se soporta adecuadamente el funcionamiento del sistema"/>
    <s v="No se tiene adecuada preparación del oficial de cumplimiento o persona encargada o no se tiene actualizada la dirección de la entidad en la Supersolidaria o por olvido del encargado"/>
    <s v="Contraparte"/>
    <s v="Legal"/>
    <n v="1"/>
    <n v="4"/>
    <x v="1"/>
    <s v="Monitoreo "/>
    <s v="Revisoria Fiscal."/>
    <s v="Mensualmente"/>
    <s v="Detectivo"/>
    <s v="Alta"/>
    <m/>
    <m/>
    <m/>
    <m/>
    <m/>
    <m/>
    <m/>
    <m/>
    <m/>
    <m/>
    <m/>
    <m/>
    <m/>
    <m/>
    <m/>
    <m/>
    <m/>
    <m/>
    <m/>
    <m/>
    <n v="4"/>
    <n v="1"/>
    <x v="0"/>
    <s v="Simulacro de requerimiento"/>
    <s v="Oficial de Cumplimiento"/>
    <s v="Gerencia"/>
    <s v="No ejecutado "/>
    <s v="Baja"/>
    <s v="Junta Vigilancia"/>
    <d v="2022-08-01T00:00:00"/>
    <s v="En Proceso"/>
  </r>
  <r>
    <n v="20"/>
    <s v="Miembros de los organos de direccion y control De la Cooperativa se ven envueltos en escandalos mediaticos relacionados con corrupción."/>
    <s v="En ejercicio de sus funciones se producen delitos y se asocia la imagen del funcionario con la Cooperativa por su calidad de directivo"/>
    <s v="Falta de seguimiento estricto a los Miembros de los organos de direccion y control de la Cooperativa"/>
    <s v="Contrapartes"/>
    <s v="Reputacional"/>
    <n v="1"/>
    <n v="4"/>
    <x v="1"/>
    <s v="Consulta en listas vinculantes y/o restrictivas como asociado."/>
    <s v="Oficial de Cumplimiento "/>
    <s v="Anual "/>
    <s v="Detectivo"/>
    <s v="Alta"/>
    <s v="Consulta en listas vinculantes y/o restrictivas cada vez que hay una nueva elección siempre y cuando no haya sido consultado en el año corriente."/>
    <s v="Oficial de cumplimiento"/>
    <s v="Cada vez que se presente"/>
    <s v="Detectivo"/>
    <s v="Alta"/>
    <s v="Idetinficación basados en el conocimiento del asociado"/>
    <s v="PERSONAL "/>
    <s v="Permanentemente"/>
    <s v="Detectivo"/>
    <s v="Alta"/>
    <m/>
    <m/>
    <m/>
    <m/>
    <m/>
    <m/>
    <m/>
    <m/>
    <m/>
    <m/>
    <n v="3"/>
    <n v="3"/>
    <x v="0"/>
    <s v="Protocolo de Crisis Organizacional o de Comunicaciones."/>
    <s v="Oficial de Cumplimiento"/>
    <s v="Gerencia"/>
    <s v="No ejecutado "/>
    <s v="Media"/>
    <s v="Revisor Fiscal"/>
    <d v="2022-08-01T00:00:00"/>
    <s v="En Proceso"/>
  </r>
  <r>
    <n v="21"/>
    <s v="Noticias falsas o generalizaciones en los medios de comunicación respecto a escándalos relacionados con lavado de activos en los que pueda asociarse el nombre de la entidad."/>
    <s v="Cooperativas  se ven envueltas en un escándalo mediatico de lavado de activos en donde nada tiene que ver la entidad."/>
    <s v="Porque a traves de las redes sociales o de los medios de comunicación se extiende la idea de una crisis sistémica o pánico porque se piensa que el riesgo puede abarcar también a la entidad."/>
    <s v="Contrapartes"/>
    <s v="Reputacional"/>
    <n v="1"/>
    <n v="4"/>
    <x v="1"/>
    <m/>
    <m/>
    <m/>
    <m/>
    <m/>
    <m/>
    <m/>
    <m/>
    <m/>
    <m/>
    <m/>
    <m/>
    <m/>
    <m/>
    <m/>
    <m/>
    <m/>
    <m/>
    <m/>
    <m/>
    <m/>
    <m/>
    <m/>
    <m/>
    <m/>
    <m/>
    <m/>
    <x v="0"/>
    <s v="1.Protocolo de Crisis Organizacional o de Comunicaciones._x000a_2.Google Alert (Noticias sobre el sector solidario)."/>
    <s v="Oficial de Cumplimiento"/>
    <s v="Gerencia/Oficial de cumplimiento"/>
    <s v="No ejecutado "/>
    <s v="Media"/>
    <s v="Revisor Fiscal"/>
    <d v="2022-08-01T00:00:00"/>
    <s v="En Proceso"/>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13" applyNumberFormats="0" applyBorderFormats="0" applyFontFormats="0" applyPatternFormats="0" applyAlignmentFormats="0" applyWidthHeightFormats="1" dataCaption="Valores" updatedVersion="8" minRefreshableVersion="3" useAutoFormatting="1" itemPrintTitles="1" createdVersion="6" indent="0" outline="1" outlineData="1" multipleFieldFilters="0" rowHeaderCaption="Nivel de riesgo ">
  <location ref="F2:G6" firstHeaderRow="1" firstDataRow="1" firstDataCol="1"/>
  <pivotFields count="45">
    <pivotField showAll="0"/>
    <pivotField showAll="0"/>
    <pivotField showAll="0"/>
    <pivotField showAll="0"/>
    <pivotField showAll="0"/>
    <pivotField showAll="0" defaultSubtotal="0"/>
    <pivotField showAll="0"/>
    <pivotField showAll="0"/>
    <pivotField axis="axisRow" dataField="1" showAll="0">
      <items count="5">
        <item m="1" x="3"/>
        <item x="1"/>
        <item x="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8"/>
  </rowFields>
  <rowItems count="4">
    <i>
      <x v="1"/>
    </i>
    <i>
      <x v="2"/>
    </i>
    <i>
      <x v="3"/>
    </i>
    <i t="grand">
      <x/>
    </i>
  </rowItems>
  <colItems count="1">
    <i/>
  </colItems>
  <dataFields count="1">
    <dataField name="# De eventos" fld="8" subtotal="count" baseField="0" baseItem="0"/>
  </dataFields>
  <formats count="19">
    <format dxfId="61">
      <pivotArea field="8" type="button" dataOnly="0" labelOnly="1" outline="0" axis="axisRow" fieldPosition="0"/>
    </format>
    <format dxfId="60">
      <pivotArea dataOnly="0" labelOnly="1" outline="0" axis="axisValues" fieldPosition="0"/>
    </format>
    <format dxfId="59">
      <pivotArea dataOnly="0" labelOnly="1" outline="0" axis="axisValues" fieldPosition="0"/>
    </format>
    <format dxfId="58">
      <pivotArea field="8" type="button" dataOnly="0" labelOnly="1" outline="0" axis="axisRow" fieldPosition="0"/>
    </format>
    <format dxfId="57">
      <pivotArea dataOnly="0" labelOnly="1" outline="0" axis="axisValues" fieldPosition="0"/>
    </format>
    <format dxfId="56">
      <pivotArea dataOnly="0" labelOnly="1" outline="0" axis="axisValues" fieldPosition="0"/>
    </format>
    <format dxfId="55">
      <pivotArea type="all" dataOnly="0" outline="0" fieldPosition="0"/>
    </format>
    <format dxfId="54">
      <pivotArea outline="0" collapsedLevelsAreSubtotals="1" fieldPosition="0"/>
    </format>
    <format dxfId="53">
      <pivotArea field="8" type="button" dataOnly="0" labelOnly="1" outline="0" axis="axisRow" fieldPosition="0"/>
    </format>
    <format dxfId="52">
      <pivotArea dataOnly="0" labelOnly="1" outline="0" axis="axisValues" fieldPosition="0"/>
    </format>
    <format dxfId="51">
      <pivotArea dataOnly="0" labelOnly="1" fieldPosition="0">
        <references count="1">
          <reference field="8" count="0"/>
        </references>
      </pivotArea>
    </format>
    <format dxfId="50">
      <pivotArea dataOnly="0" labelOnly="1" grandRow="1" outline="0" fieldPosition="0"/>
    </format>
    <format dxfId="49">
      <pivotArea dataOnly="0" labelOnly="1" outline="0" axis="axisValues" fieldPosition="0"/>
    </format>
    <format dxfId="48">
      <pivotArea dataOnly="0" labelOnly="1" grandRow="1" outline="0" fieldPosition="0"/>
    </format>
    <format dxfId="47">
      <pivotArea dataOnly="0" labelOnly="1" fieldPosition="0">
        <references count="1">
          <reference field="8" count="0"/>
        </references>
      </pivotArea>
    </format>
    <format dxfId="46">
      <pivotArea dataOnly="0" labelOnly="1" fieldPosition="0">
        <references count="1">
          <reference field="8" count="0"/>
        </references>
      </pivotArea>
    </format>
    <format dxfId="45">
      <pivotArea dataOnly="0" labelOnly="1" fieldPosition="0">
        <references count="1">
          <reference field="8" count="0"/>
        </references>
      </pivotArea>
    </format>
    <format dxfId="44">
      <pivotArea dataOnly="0" labelOnly="1" fieldPosition="0">
        <references count="1">
          <reference field="8" count="0"/>
        </references>
      </pivotArea>
    </format>
    <format dxfId="43">
      <pivotArea dataOnly="0" labelOnly="1" fieldPosition="0">
        <references count="1">
          <reference field="8"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500-000001000000}" name="TablaDinámica2" cacheId="13" applyNumberFormats="0" applyBorderFormats="0" applyFontFormats="0" applyPatternFormats="0" applyAlignmentFormats="0" applyWidthHeightFormats="1" dataCaption="Valores" updatedVersion="8" minRefreshableVersion="3" useAutoFormatting="1" itemPrintTitles="1" createdVersion="6" indent="0" outline="1" outlineData="1" multipleFieldFilters="0" rowHeaderCaption="Nivel de riesgo ">
  <location ref="I2:J4" firstHeaderRow="1" firstDataRow="1" firstDataCol="1"/>
  <pivotFields count="45">
    <pivotField showAll="0"/>
    <pivotField showAll="0"/>
    <pivotField showAll="0"/>
    <pivotField showAll="0"/>
    <pivotField showAll="0"/>
    <pivotField showAll="0" defaultSubtotal="0"/>
    <pivotField showAll="0"/>
    <pivotField showAll="0"/>
    <pivotField showAll="0">
      <items count="5">
        <item m="1" x="3"/>
        <item x="1"/>
        <item x="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dataField="1" showAll="0">
      <items count="5">
        <item m="1" x="1"/>
        <item x="0"/>
        <item m="1" x="2"/>
        <item m="1" x="3"/>
        <item t="default"/>
      </items>
    </pivotField>
    <pivotField showAll="0"/>
    <pivotField showAll="0"/>
    <pivotField showAll="0"/>
    <pivotField showAll="0"/>
    <pivotField showAll="0"/>
    <pivotField showAll="0"/>
    <pivotField showAll="0"/>
    <pivotField showAll="0"/>
  </pivotFields>
  <rowFields count="1">
    <field x="36"/>
  </rowFields>
  <rowItems count="2">
    <i>
      <x v="1"/>
    </i>
    <i t="grand">
      <x/>
    </i>
  </rowItems>
  <colItems count="1">
    <i/>
  </colItems>
  <dataFields count="1">
    <dataField name="# De eventos" fld="36" subtotal="count" baseField="0" baseItem="0"/>
  </dataFields>
  <formats count="24">
    <format dxfId="85">
      <pivotArea field="8" type="button" dataOnly="0" labelOnly="1" outline="0"/>
    </format>
    <format dxfId="84">
      <pivotArea dataOnly="0" labelOnly="1" outline="0" axis="axisValues" fieldPosition="0"/>
    </format>
    <format dxfId="83">
      <pivotArea dataOnly="0" labelOnly="1" outline="0" axis="axisValues" fieldPosition="0"/>
    </format>
    <format dxfId="82">
      <pivotArea field="8" type="button" dataOnly="0" labelOnly="1" outline="0"/>
    </format>
    <format dxfId="81">
      <pivotArea dataOnly="0" labelOnly="1" outline="0" axis="axisValues" fieldPosition="0"/>
    </format>
    <format dxfId="80">
      <pivotArea dataOnly="0" labelOnly="1" outline="0" axis="axisValues" fieldPosition="0"/>
    </format>
    <format dxfId="79">
      <pivotArea field="36" type="button" dataOnly="0" labelOnly="1" outline="0" axis="axisRow" fieldPosition="0"/>
    </format>
    <format dxfId="78">
      <pivotArea dataOnly="0" labelOnly="1" outline="0" axis="axisValues" fieldPosition="0"/>
    </format>
    <format dxfId="77">
      <pivotArea dataOnly="0" labelOnly="1" outline="0" axis="axisValues" fieldPosition="0"/>
    </format>
    <format dxfId="76">
      <pivotArea field="36" type="button" dataOnly="0" labelOnly="1" outline="0" axis="axisRow" fieldPosition="0"/>
    </format>
    <format dxfId="75">
      <pivotArea dataOnly="0" labelOnly="1" outline="0" axis="axisValues" fieldPosition="0"/>
    </format>
    <format dxfId="74">
      <pivotArea dataOnly="0" labelOnly="1" outline="0" axis="axisValues" fieldPosition="0"/>
    </format>
    <format dxfId="73">
      <pivotArea type="all" dataOnly="0" outline="0" fieldPosition="0"/>
    </format>
    <format dxfId="72">
      <pivotArea outline="0" collapsedLevelsAreSubtotals="1" fieldPosition="0"/>
    </format>
    <format dxfId="71">
      <pivotArea field="36" type="button" dataOnly="0" labelOnly="1" outline="0" axis="axisRow" fieldPosition="0"/>
    </format>
    <format dxfId="70">
      <pivotArea dataOnly="0" labelOnly="1" outline="0" axis="axisValues" fieldPosition="0"/>
    </format>
    <format dxfId="69">
      <pivotArea dataOnly="0" labelOnly="1" fieldPosition="0">
        <references count="1">
          <reference field="36" count="0"/>
        </references>
      </pivotArea>
    </format>
    <format dxfId="68">
      <pivotArea dataOnly="0" labelOnly="1" grandRow="1" outline="0" fieldPosition="0"/>
    </format>
    <format dxfId="67">
      <pivotArea dataOnly="0" labelOnly="1" outline="0" axis="axisValues" fieldPosition="0"/>
    </format>
    <format dxfId="66">
      <pivotArea dataOnly="0" labelOnly="1" grandRow="1" outline="0" fieldPosition="0"/>
    </format>
    <format dxfId="65">
      <pivotArea dataOnly="0" labelOnly="1" fieldPosition="0">
        <references count="1">
          <reference field="36" count="0"/>
        </references>
      </pivotArea>
    </format>
    <format dxfId="64">
      <pivotArea dataOnly="0" labelOnly="1" fieldPosition="0">
        <references count="1">
          <reference field="36" count="0"/>
        </references>
      </pivotArea>
    </format>
    <format dxfId="63">
      <pivotArea dataOnly="0" labelOnly="1" fieldPosition="0">
        <references count="1">
          <reference field="36" count="0"/>
        </references>
      </pivotArea>
    </format>
    <format dxfId="62">
      <pivotArea dataOnly="0" labelOnly="1" fieldPosition="0">
        <references count="1">
          <reference field="36"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39997558519241921"/>
  </sheetPr>
  <dimension ref="AC1:AL48"/>
  <sheetViews>
    <sheetView view="pageBreakPreview" zoomScale="55" zoomScaleNormal="100" zoomScaleSheetLayoutView="55" workbookViewId="0">
      <selection activeCell="AE53" sqref="AE53"/>
    </sheetView>
  </sheetViews>
  <sheetFormatPr baseColWidth="10" defaultRowHeight="14.35" x14ac:dyDescent="0.5"/>
  <sheetData>
    <row r="1" spans="29:38" x14ac:dyDescent="0.5">
      <c r="AC1" s="28"/>
      <c r="AD1" s="28"/>
      <c r="AE1" s="28"/>
      <c r="AF1" s="28"/>
      <c r="AG1" s="28"/>
      <c r="AH1" s="28"/>
      <c r="AI1" s="28"/>
      <c r="AJ1" s="28"/>
      <c r="AK1" s="28"/>
      <c r="AL1" s="28"/>
    </row>
    <row r="2" spans="29:38" x14ac:dyDescent="0.5">
      <c r="AC2" s="28"/>
      <c r="AD2" s="28"/>
      <c r="AE2" s="28"/>
      <c r="AF2" s="28"/>
      <c r="AG2" s="28"/>
      <c r="AH2" s="28"/>
      <c r="AI2" s="28"/>
      <c r="AJ2" s="28"/>
      <c r="AK2" s="28"/>
      <c r="AL2" s="28"/>
    </row>
    <row r="3" spans="29:38" x14ac:dyDescent="0.5">
      <c r="AC3" s="28"/>
      <c r="AD3" s="28"/>
      <c r="AE3" s="28"/>
      <c r="AF3" s="28"/>
      <c r="AG3" s="28"/>
      <c r="AH3" s="28"/>
      <c r="AI3" s="28"/>
      <c r="AJ3" s="28"/>
      <c r="AK3" s="28"/>
      <c r="AL3" s="28"/>
    </row>
    <row r="4" spans="29:38" x14ac:dyDescent="0.5">
      <c r="AC4" s="28"/>
      <c r="AD4" s="28"/>
      <c r="AE4" s="28"/>
      <c r="AF4" s="28"/>
      <c r="AG4" s="28"/>
      <c r="AH4" s="28"/>
      <c r="AI4" s="28"/>
      <c r="AJ4" s="28"/>
      <c r="AK4" s="28"/>
      <c r="AL4" s="28"/>
    </row>
    <row r="5" spans="29:38" x14ac:dyDescent="0.5">
      <c r="AC5" s="28"/>
      <c r="AD5" s="28"/>
      <c r="AE5" s="28"/>
      <c r="AF5" s="28"/>
      <c r="AG5" s="28"/>
      <c r="AH5" s="28"/>
      <c r="AI5" s="28"/>
      <c r="AJ5" s="28"/>
      <c r="AK5" s="28"/>
      <c r="AL5" s="28"/>
    </row>
    <row r="6" spans="29:38" x14ac:dyDescent="0.5">
      <c r="AC6" s="28"/>
      <c r="AD6" s="28"/>
      <c r="AE6" s="28"/>
      <c r="AF6" s="28"/>
      <c r="AG6" s="28"/>
      <c r="AH6" s="28"/>
      <c r="AI6" s="28"/>
      <c r="AJ6" s="28"/>
      <c r="AK6" s="28"/>
      <c r="AL6" s="28"/>
    </row>
    <row r="7" spans="29:38" x14ac:dyDescent="0.5">
      <c r="AC7" s="28"/>
      <c r="AD7" s="28"/>
      <c r="AE7" s="28"/>
      <c r="AF7" s="28"/>
      <c r="AG7" s="28"/>
      <c r="AH7" s="28"/>
      <c r="AI7" s="28"/>
      <c r="AJ7" s="28"/>
      <c r="AK7" s="28"/>
      <c r="AL7" s="28"/>
    </row>
    <row r="8" spans="29:38" x14ac:dyDescent="0.5">
      <c r="AC8" s="28"/>
      <c r="AD8" s="28"/>
      <c r="AE8" s="28"/>
      <c r="AF8" s="28"/>
      <c r="AG8" s="28"/>
      <c r="AH8" s="28"/>
      <c r="AI8" s="28"/>
      <c r="AJ8" s="28"/>
      <c r="AK8" s="28"/>
      <c r="AL8" s="28"/>
    </row>
    <row r="9" spans="29:38" x14ac:dyDescent="0.5">
      <c r="AC9" s="28"/>
      <c r="AD9" s="28"/>
      <c r="AE9" s="28"/>
      <c r="AF9" s="28"/>
      <c r="AG9" s="28"/>
      <c r="AH9" s="28"/>
      <c r="AI9" s="28"/>
      <c r="AJ9" s="28"/>
      <c r="AK9" s="28"/>
      <c r="AL9" s="28"/>
    </row>
    <row r="10" spans="29:38" x14ac:dyDescent="0.5">
      <c r="AC10" s="28"/>
      <c r="AD10" s="28"/>
      <c r="AE10" s="28"/>
      <c r="AF10" s="28"/>
      <c r="AG10" s="28"/>
      <c r="AH10" s="28"/>
      <c r="AI10" s="28"/>
      <c r="AJ10" s="28"/>
      <c r="AK10" s="28"/>
      <c r="AL10" s="28"/>
    </row>
    <row r="11" spans="29:38" x14ac:dyDescent="0.5">
      <c r="AC11" s="28"/>
      <c r="AD11" s="28"/>
      <c r="AE11" s="28"/>
      <c r="AF11" s="28"/>
      <c r="AG11" s="28"/>
      <c r="AH11" s="28"/>
      <c r="AI11" s="28"/>
      <c r="AJ11" s="28"/>
      <c r="AK11" s="28"/>
      <c r="AL11" s="28"/>
    </row>
    <row r="12" spans="29:38" x14ac:dyDescent="0.5">
      <c r="AC12" s="28"/>
      <c r="AD12" s="28"/>
      <c r="AE12" s="28"/>
      <c r="AF12" s="28"/>
      <c r="AG12" s="28"/>
      <c r="AH12" s="28"/>
      <c r="AI12" s="28"/>
      <c r="AJ12" s="28"/>
      <c r="AK12" s="28"/>
      <c r="AL12" s="28"/>
    </row>
    <row r="13" spans="29:38" x14ac:dyDescent="0.5">
      <c r="AC13" s="28"/>
      <c r="AD13" s="28"/>
      <c r="AE13" s="28"/>
      <c r="AF13" s="28"/>
      <c r="AG13" s="28"/>
      <c r="AH13" s="28"/>
      <c r="AI13" s="28"/>
      <c r="AJ13" s="28"/>
      <c r="AK13" s="28"/>
      <c r="AL13" s="28"/>
    </row>
    <row r="14" spans="29:38" x14ac:dyDescent="0.5">
      <c r="AC14" s="28"/>
      <c r="AD14" s="28"/>
      <c r="AE14" s="28"/>
      <c r="AF14" s="28"/>
      <c r="AG14" s="28"/>
      <c r="AH14" s="28"/>
      <c r="AI14" s="28"/>
      <c r="AJ14" s="28"/>
      <c r="AK14" s="28"/>
      <c r="AL14" s="28"/>
    </row>
    <row r="15" spans="29:38" x14ac:dyDescent="0.5">
      <c r="AC15" s="28"/>
      <c r="AD15" s="28"/>
      <c r="AE15" s="28"/>
      <c r="AF15" s="28"/>
      <c r="AG15" s="28"/>
      <c r="AH15" s="28"/>
      <c r="AI15" s="28"/>
      <c r="AJ15" s="28"/>
      <c r="AK15" s="28"/>
      <c r="AL15" s="28"/>
    </row>
    <row r="16" spans="29:38" x14ac:dyDescent="0.5">
      <c r="AC16" s="28"/>
      <c r="AD16" s="28"/>
      <c r="AE16" s="28"/>
      <c r="AF16" s="28"/>
      <c r="AG16" s="28"/>
      <c r="AH16" s="28"/>
      <c r="AI16" s="28"/>
      <c r="AJ16" s="28"/>
      <c r="AK16" s="28"/>
      <c r="AL16" s="28"/>
    </row>
    <row r="17" spans="29:38" x14ac:dyDescent="0.5">
      <c r="AC17" s="28"/>
      <c r="AD17" s="28"/>
      <c r="AE17" s="28"/>
      <c r="AF17" s="28"/>
      <c r="AG17" s="28"/>
      <c r="AH17" s="28"/>
      <c r="AI17" s="28"/>
      <c r="AJ17" s="28"/>
      <c r="AK17" s="28"/>
      <c r="AL17" s="28"/>
    </row>
    <row r="18" spans="29:38" x14ac:dyDescent="0.5">
      <c r="AC18" s="28"/>
      <c r="AD18" s="28"/>
      <c r="AE18" s="28"/>
      <c r="AF18" s="28"/>
      <c r="AG18" s="28"/>
      <c r="AH18" s="28"/>
      <c r="AI18" s="28"/>
      <c r="AJ18" s="28"/>
      <c r="AK18" s="28"/>
      <c r="AL18" s="28"/>
    </row>
    <row r="19" spans="29:38" x14ac:dyDescent="0.5">
      <c r="AC19" s="28"/>
      <c r="AD19" s="28"/>
      <c r="AE19" s="28"/>
      <c r="AF19" s="28"/>
      <c r="AG19" s="28"/>
      <c r="AH19" s="28"/>
      <c r="AI19" s="28"/>
      <c r="AJ19" s="28"/>
      <c r="AK19" s="28"/>
      <c r="AL19" s="28"/>
    </row>
    <row r="20" spans="29:38" x14ac:dyDescent="0.5">
      <c r="AC20" s="28"/>
      <c r="AD20" s="28"/>
      <c r="AE20" s="28"/>
      <c r="AF20" s="28"/>
      <c r="AG20" s="28"/>
      <c r="AH20" s="28"/>
      <c r="AI20" s="28"/>
      <c r="AJ20" s="28"/>
      <c r="AK20" s="28"/>
      <c r="AL20" s="28"/>
    </row>
    <row r="21" spans="29:38" x14ac:dyDescent="0.5">
      <c r="AC21" s="28"/>
      <c r="AD21" s="28"/>
      <c r="AE21" s="28"/>
      <c r="AF21" s="28"/>
      <c r="AG21" s="28"/>
      <c r="AH21" s="28"/>
      <c r="AI21" s="28"/>
      <c r="AJ21" s="28"/>
      <c r="AK21" s="28"/>
      <c r="AL21" s="28"/>
    </row>
    <row r="22" spans="29:38" x14ac:dyDescent="0.5">
      <c r="AC22" s="28"/>
      <c r="AD22" s="28"/>
      <c r="AE22" s="28"/>
      <c r="AF22" s="28"/>
      <c r="AG22" s="28"/>
      <c r="AH22" s="28"/>
      <c r="AI22" s="28"/>
      <c r="AJ22" s="28"/>
      <c r="AK22" s="28"/>
      <c r="AL22" s="28"/>
    </row>
    <row r="23" spans="29:38" x14ac:dyDescent="0.5">
      <c r="AC23" s="28"/>
      <c r="AD23" s="28"/>
      <c r="AE23" s="28"/>
      <c r="AF23" s="28"/>
      <c r="AG23" s="28"/>
      <c r="AH23" s="28"/>
      <c r="AI23" s="28"/>
      <c r="AJ23" s="28"/>
      <c r="AK23" s="28"/>
      <c r="AL23" s="28"/>
    </row>
    <row r="24" spans="29:38" x14ac:dyDescent="0.5">
      <c r="AC24" s="28"/>
      <c r="AD24" s="28"/>
      <c r="AE24" s="28"/>
      <c r="AF24" s="28"/>
      <c r="AG24" s="28"/>
      <c r="AH24" s="28"/>
      <c r="AI24" s="28"/>
      <c r="AJ24" s="28"/>
      <c r="AK24" s="28"/>
      <c r="AL24" s="28"/>
    </row>
    <row r="25" spans="29:38" x14ac:dyDescent="0.5">
      <c r="AC25" s="28"/>
      <c r="AD25" s="28"/>
      <c r="AE25" s="28"/>
      <c r="AF25" s="28"/>
      <c r="AG25" s="28"/>
      <c r="AH25" s="28"/>
      <c r="AI25" s="28"/>
      <c r="AJ25" s="28"/>
      <c r="AK25" s="28"/>
      <c r="AL25" s="28"/>
    </row>
    <row r="26" spans="29:38" x14ac:dyDescent="0.5">
      <c r="AC26" s="28"/>
      <c r="AD26" s="28"/>
      <c r="AE26" s="28"/>
      <c r="AF26" s="28"/>
      <c r="AG26" s="28"/>
      <c r="AH26" s="28"/>
      <c r="AI26" s="28"/>
      <c r="AJ26" s="28"/>
      <c r="AK26" s="28"/>
      <c r="AL26" s="28"/>
    </row>
    <row r="27" spans="29:38" x14ac:dyDescent="0.5">
      <c r="AC27" s="28"/>
      <c r="AD27" s="28"/>
      <c r="AE27" s="28"/>
      <c r="AF27" s="28"/>
      <c r="AG27" s="28"/>
      <c r="AH27" s="28"/>
      <c r="AI27" s="28"/>
      <c r="AJ27" s="28"/>
      <c r="AK27" s="28"/>
      <c r="AL27" s="28"/>
    </row>
    <row r="28" spans="29:38" x14ac:dyDescent="0.5">
      <c r="AC28" s="28"/>
      <c r="AD28" s="28"/>
      <c r="AE28" s="28"/>
      <c r="AF28" s="28"/>
      <c r="AG28" s="28"/>
      <c r="AH28" s="28"/>
      <c r="AI28" s="28"/>
      <c r="AJ28" s="28"/>
      <c r="AK28" s="28"/>
      <c r="AL28" s="28"/>
    </row>
    <row r="29" spans="29:38" x14ac:dyDescent="0.5">
      <c r="AC29" s="28"/>
      <c r="AD29" s="28"/>
      <c r="AE29" s="28"/>
      <c r="AF29" s="28"/>
      <c r="AG29" s="28"/>
      <c r="AH29" s="28"/>
      <c r="AI29" s="28"/>
      <c r="AJ29" s="28"/>
      <c r="AK29" s="28"/>
      <c r="AL29" s="28"/>
    </row>
    <row r="30" spans="29:38" x14ac:dyDescent="0.5">
      <c r="AC30" s="28"/>
      <c r="AD30" s="28"/>
      <c r="AE30" s="28"/>
      <c r="AF30" s="28"/>
      <c r="AG30" s="28"/>
      <c r="AH30" s="28"/>
      <c r="AI30" s="28"/>
      <c r="AJ30" s="28"/>
      <c r="AK30" s="28"/>
      <c r="AL30" s="28"/>
    </row>
    <row r="31" spans="29:38" x14ac:dyDescent="0.5">
      <c r="AC31" s="28"/>
      <c r="AD31" s="28"/>
      <c r="AE31" s="28"/>
      <c r="AF31" s="28"/>
      <c r="AG31" s="28"/>
      <c r="AH31" s="28"/>
      <c r="AI31" s="28"/>
      <c r="AJ31" s="28"/>
      <c r="AK31" s="28"/>
      <c r="AL31" s="28"/>
    </row>
    <row r="32" spans="29:38" x14ac:dyDescent="0.5">
      <c r="AC32" s="28"/>
      <c r="AD32" s="28"/>
      <c r="AE32" s="28"/>
      <c r="AF32" s="28"/>
      <c r="AG32" s="28"/>
      <c r="AH32" s="28"/>
      <c r="AI32" s="28"/>
      <c r="AJ32" s="28"/>
      <c r="AK32" s="28"/>
      <c r="AL32" s="28"/>
    </row>
    <row r="33" spans="29:38" x14ac:dyDescent="0.5">
      <c r="AC33" s="28"/>
      <c r="AD33" s="28"/>
      <c r="AE33" s="28"/>
      <c r="AF33" s="28"/>
      <c r="AG33" s="28"/>
      <c r="AH33" s="28"/>
      <c r="AI33" s="28"/>
      <c r="AJ33" s="28"/>
      <c r="AK33" s="28"/>
      <c r="AL33" s="28"/>
    </row>
    <row r="34" spans="29:38" x14ac:dyDescent="0.5">
      <c r="AC34" s="28"/>
      <c r="AD34" s="28"/>
      <c r="AE34" s="28"/>
      <c r="AF34" s="28"/>
      <c r="AG34" s="28"/>
      <c r="AH34" s="28"/>
      <c r="AI34" s="28"/>
      <c r="AJ34" s="28"/>
      <c r="AK34" s="28"/>
      <c r="AL34" s="28"/>
    </row>
    <row r="35" spans="29:38" x14ac:dyDescent="0.5">
      <c r="AC35" s="28"/>
      <c r="AD35" s="28"/>
      <c r="AE35" s="28"/>
      <c r="AF35" s="28"/>
      <c r="AG35" s="28"/>
      <c r="AH35" s="28"/>
      <c r="AI35" s="28"/>
      <c r="AJ35" s="28"/>
      <c r="AK35" s="28"/>
      <c r="AL35" s="28"/>
    </row>
    <row r="36" spans="29:38" x14ac:dyDescent="0.5">
      <c r="AC36" s="28"/>
      <c r="AD36" s="28"/>
      <c r="AE36" s="28"/>
      <c r="AF36" s="28"/>
      <c r="AG36" s="28"/>
      <c r="AH36" s="28"/>
      <c r="AI36" s="28"/>
      <c r="AJ36" s="28"/>
      <c r="AK36" s="28"/>
      <c r="AL36" s="28"/>
    </row>
    <row r="37" spans="29:38" x14ac:dyDescent="0.5">
      <c r="AC37" s="28"/>
      <c r="AD37" s="28"/>
      <c r="AE37" s="28"/>
      <c r="AF37" s="28"/>
      <c r="AG37" s="28"/>
      <c r="AH37" s="28"/>
      <c r="AI37" s="28"/>
      <c r="AJ37" s="28"/>
      <c r="AK37" s="28"/>
      <c r="AL37" s="28"/>
    </row>
    <row r="38" spans="29:38" x14ac:dyDescent="0.5">
      <c r="AC38" s="28"/>
      <c r="AD38" s="28"/>
      <c r="AE38" s="28"/>
      <c r="AF38" s="28"/>
      <c r="AG38" s="28"/>
      <c r="AH38" s="28"/>
      <c r="AI38" s="28"/>
      <c r="AJ38" s="28"/>
      <c r="AK38" s="28"/>
      <c r="AL38" s="28"/>
    </row>
    <row r="39" spans="29:38" x14ac:dyDescent="0.5">
      <c r="AC39" s="28"/>
      <c r="AD39" s="28"/>
      <c r="AE39" s="28"/>
      <c r="AF39" s="28"/>
      <c r="AG39" s="28"/>
      <c r="AH39" s="28"/>
      <c r="AI39" s="28"/>
      <c r="AJ39" s="28"/>
      <c r="AK39" s="28"/>
      <c r="AL39" s="28"/>
    </row>
    <row r="40" spans="29:38" x14ac:dyDescent="0.5">
      <c r="AC40" s="28"/>
      <c r="AD40" s="28"/>
      <c r="AE40" s="28"/>
      <c r="AF40" s="28"/>
      <c r="AG40" s="28"/>
      <c r="AH40" s="28"/>
      <c r="AI40" s="28"/>
      <c r="AJ40" s="28"/>
      <c r="AK40" s="28"/>
      <c r="AL40" s="28"/>
    </row>
    <row r="41" spans="29:38" x14ac:dyDescent="0.5">
      <c r="AC41" s="28"/>
      <c r="AD41" s="28"/>
      <c r="AE41" s="28"/>
      <c r="AF41" s="28"/>
      <c r="AG41" s="28"/>
      <c r="AH41" s="28"/>
      <c r="AI41" s="28"/>
      <c r="AJ41" s="28"/>
      <c r="AK41" s="28"/>
      <c r="AL41" s="28"/>
    </row>
    <row r="42" spans="29:38" x14ac:dyDescent="0.5">
      <c r="AC42" s="28"/>
      <c r="AD42" s="28"/>
      <c r="AE42" s="28"/>
      <c r="AF42" s="28"/>
      <c r="AG42" s="28"/>
      <c r="AH42" s="28"/>
      <c r="AI42" s="28"/>
      <c r="AJ42" s="28"/>
      <c r="AK42" s="28"/>
      <c r="AL42" s="28"/>
    </row>
    <row r="43" spans="29:38" x14ac:dyDescent="0.5">
      <c r="AC43" s="28"/>
      <c r="AD43" s="28"/>
      <c r="AE43" s="28"/>
      <c r="AF43" s="28"/>
      <c r="AG43" s="28"/>
      <c r="AH43" s="28"/>
      <c r="AI43" s="28"/>
      <c r="AJ43" s="28"/>
      <c r="AK43" s="28"/>
      <c r="AL43" s="28"/>
    </row>
    <row r="44" spans="29:38" x14ac:dyDescent="0.5">
      <c r="AC44" s="28"/>
      <c r="AD44" s="28"/>
      <c r="AE44" s="28"/>
      <c r="AF44" s="28"/>
      <c r="AG44" s="28"/>
      <c r="AH44" s="28"/>
      <c r="AI44" s="28"/>
      <c r="AJ44" s="28"/>
      <c r="AK44" s="28"/>
      <c r="AL44" s="28"/>
    </row>
    <row r="45" spans="29:38" x14ac:dyDescent="0.5">
      <c r="AC45" s="28"/>
      <c r="AD45" s="28"/>
      <c r="AE45" s="28"/>
      <c r="AF45" s="28"/>
      <c r="AG45" s="28"/>
      <c r="AH45" s="28"/>
      <c r="AI45" s="28"/>
      <c r="AJ45" s="28"/>
      <c r="AK45" s="28"/>
      <c r="AL45" s="28"/>
    </row>
    <row r="46" spans="29:38" x14ac:dyDescent="0.5">
      <c r="AC46" s="28"/>
      <c r="AD46" s="28"/>
      <c r="AE46" s="28"/>
      <c r="AF46" s="28"/>
      <c r="AG46" s="28"/>
      <c r="AH46" s="28"/>
      <c r="AI46" s="28"/>
      <c r="AJ46" s="28"/>
      <c r="AK46" s="28"/>
      <c r="AL46" s="28"/>
    </row>
    <row r="47" spans="29:38" x14ac:dyDescent="0.5">
      <c r="AC47" s="28"/>
      <c r="AD47" s="28"/>
      <c r="AE47" s="28"/>
      <c r="AF47" s="28"/>
      <c r="AG47" s="28"/>
      <c r="AH47" s="28"/>
      <c r="AI47" s="28"/>
      <c r="AJ47" s="28"/>
      <c r="AK47" s="28"/>
      <c r="AL47" s="28"/>
    </row>
    <row r="48" spans="29:38" x14ac:dyDescent="0.5">
      <c r="AC48" s="28"/>
      <c r="AD48" s="28"/>
      <c r="AE48" s="28"/>
      <c r="AF48" s="28"/>
      <c r="AG48" s="28"/>
      <c r="AH48" s="28"/>
      <c r="AI48" s="28"/>
      <c r="AJ48" s="28"/>
      <c r="AK48" s="28"/>
      <c r="AL48" s="28"/>
    </row>
  </sheetData>
  <sheetProtection formatCells="0" formatColumns="0" formatRows="0" insertColumns="0" insertRows="0" insertHyperlinks="0" deleteColumns="0" deleteRows="0" sort="0" autoFilter="0" pivotTables="0"/>
  <pageMargins left="0.7" right="0.7" top="0.75" bottom="0.75" header="0.3" footer="0.3"/>
  <pageSetup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499984740745262"/>
  </sheetPr>
  <dimension ref="A1:BG23"/>
  <sheetViews>
    <sheetView zoomScale="70" zoomScaleNormal="70" workbookViewId="0">
      <pane xSplit="1" ySplit="2" topLeftCell="J3" activePane="bottomRight" state="frozen"/>
      <selection activeCell="C15" sqref="C15"/>
      <selection pane="topRight" activeCell="C15" sqref="C15"/>
      <selection pane="bottomLeft" activeCell="C15" sqref="C15"/>
      <selection pane="bottomRight" activeCell="O5" sqref="O5"/>
    </sheetView>
  </sheetViews>
  <sheetFormatPr baseColWidth="10" defaultColWidth="10.87890625" defaultRowHeight="14.35" x14ac:dyDescent="0.5"/>
  <cols>
    <col min="1" max="5" width="15.3515625" style="18" customWidth="1"/>
    <col min="6" max="9" width="27.87890625" style="18" customWidth="1"/>
    <col min="10" max="10" width="19.46875" style="18" bestFit="1" customWidth="1"/>
    <col min="11" max="12" width="10.87890625" style="18"/>
    <col min="13" max="13" width="10" style="18" customWidth="1"/>
    <col min="14" max="14" width="39" style="18" customWidth="1"/>
    <col min="15" max="15" width="12.87890625" style="18" customWidth="1"/>
    <col min="16" max="16" width="12" style="18" customWidth="1"/>
    <col min="17" max="17" width="14.52734375" style="18" customWidth="1"/>
    <col min="18" max="18" width="10.87890625" style="18"/>
    <col min="19" max="19" width="36.3515625" style="18" customWidth="1"/>
    <col min="20" max="20" width="13.41015625" style="18" customWidth="1"/>
    <col min="21" max="21" width="12.64453125" style="18" customWidth="1"/>
    <col min="22" max="22" width="13.52734375" style="18" customWidth="1"/>
    <col min="23" max="23" width="10.87890625" style="18"/>
    <col min="24" max="24" width="17.87890625" style="18" customWidth="1"/>
    <col min="25" max="29" width="10.87890625" style="18"/>
    <col min="30" max="30" width="12.8203125" style="18" customWidth="1"/>
    <col min="31" max="41" width="10.87890625" style="18"/>
    <col min="42" max="42" width="22.1171875" style="18" customWidth="1"/>
    <col min="43" max="16384" width="10.87890625" style="18"/>
  </cols>
  <sheetData>
    <row r="1" spans="1:59" s="2" customFormat="1" ht="27" customHeight="1" thickBot="1" x14ac:dyDescent="0.55000000000000004">
      <c r="A1" s="1"/>
      <c r="B1" s="1"/>
      <c r="C1" s="1"/>
      <c r="D1" s="1"/>
      <c r="E1" s="1"/>
      <c r="F1" s="154" t="s">
        <v>5</v>
      </c>
      <c r="G1" s="154"/>
      <c r="H1" s="154"/>
      <c r="I1" s="33"/>
      <c r="J1" s="1"/>
      <c r="K1" s="154" t="s">
        <v>6</v>
      </c>
      <c r="L1" s="154"/>
      <c r="M1" s="154"/>
      <c r="N1" s="143" t="s">
        <v>7</v>
      </c>
      <c r="O1" s="143"/>
      <c r="P1" s="143"/>
      <c r="Q1" s="143"/>
      <c r="R1" s="143"/>
      <c r="S1" s="34"/>
      <c r="T1" s="34"/>
      <c r="U1" s="34"/>
      <c r="V1" s="34"/>
      <c r="W1" s="34"/>
      <c r="X1" s="34"/>
      <c r="Y1" s="34"/>
      <c r="Z1" s="34"/>
      <c r="AA1" s="34"/>
      <c r="AB1" s="34"/>
      <c r="AC1" s="34"/>
      <c r="AD1" s="34"/>
      <c r="AE1" s="34"/>
      <c r="AF1" s="34"/>
      <c r="AG1" s="34"/>
      <c r="AH1" s="34"/>
      <c r="AI1" s="34"/>
      <c r="AJ1" s="34"/>
      <c r="AK1" s="34"/>
      <c r="AL1" s="34"/>
      <c r="AM1" s="144" t="s">
        <v>8</v>
      </c>
      <c r="AN1" s="144"/>
      <c r="AO1" s="144"/>
      <c r="AP1" s="145" t="s">
        <v>9</v>
      </c>
      <c r="AQ1" s="145"/>
      <c r="AR1" s="145"/>
      <c r="AS1" s="145"/>
      <c r="AT1" s="145"/>
      <c r="AU1" s="146" t="s">
        <v>10</v>
      </c>
      <c r="AV1" s="146"/>
      <c r="AW1" s="146"/>
    </row>
    <row r="2" spans="1:59" s="11" customFormat="1" ht="48" customHeight="1" thickBot="1" x14ac:dyDescent="0.55000000000000004">
      <c r="A2" s="3" t="s">
        <v>11</v>
      </c>
      <c r="B2" s="45" t="s">
        <v>263</v>
      </c>
      <c r="C2" s="45" t="s">
        <v>265</v>
      </c>
      <c r="D2" s="45" t="s">
        <v>264</v>
      </c>
      <c r="E2" s="45" t="s">
        <v>150</v>
      </c>
      <c r="F2" s="4" t="s">
        <v>12</v>
      </c>
      <c r="G2" s="4" t="s">
        <v>13</v>
      </c>
      <c r="H2" s="4" t="s">
        <v>14</v>
      </c>
      <c r="I2" s="4" t="s">
        <v>76</v>
      </c>
      <c r="J2" s="45" t="s">
        <v>161</v>
      </c>
      <c r="K2" s="5" t="s">
        <v>15</v>
      </c>
      <c r="L2" s="5" t="s">
        <v>16</v>
      </c>
      <c r="M2" s="5" t="s">
        <v>17</v>
      </c>
      <c r="N2" s="6" t="s">
        <v>84</v>
      </c>
      <c r="O2" s="6" t="s">
        <v>98</v>
      </c>
      <c r="P2" s="6" t="s">
        <v>99</v>
      </c>
      <c r="Q2" s="6" t="s">
        <v>100</v>
      </c>
      <c r="R2" s="6" t="s">
        <v>101</v>
      </c>
      <c r="S2" s="38" t="s">
        <v>85</v>
      </c>
      <c r="T2" s="38" t="s">
        <v>87</v>
      </c>
      <c r="U2" s="38" t="s">
        <v>121</v>
      </c>
      <c r="V2" s="38" t="s">
        <v>122</v>
      </c>
      <c r="W2" s="38" t="s">
        <v>123</v>
      </c>
      <c r="X2" s="6" t="s">
        <v>86</v>
      </c>
      <c r="Y2" s="6" t="s">
        <v>88</v>
      </c>
      <c r="Z2" s="6" t="s">
        <v>89</v>
      </c>
      <c r="AA2" s="6" t="s">
        <v>90</v>
      </c>
      <c r="AB2" s="6" t="s">
        <v>124</v>
      </c>
      <c r="AC2" s="38" t="s">
        <v>91</v>
      </c>
      <c r="AD2" s="38" t="s">
        <v>92</v>
      </c>
      <c r="AE2" s="38" t="s">
        <v>93</v>
      </c>
      <c r="AF2" s="38" t="s">
        <v>94</v>
      </c>
      <c r="AG2" s="38" t="s">
        <v>125</v>
      </c>
      <c r="AH2" s="6" t="s">
        <v>126</v>
      </c>
      <c r="AI2" s="6" t="s">
        <v>98</v>
      </c>
      <c r="AJ2" s="6" t="s">
        <v>99</v>
      </c>
      <c r="AK2" s="6" t="s">
        <v>100</v>
      </c>
      <c r="AL2" s="6" t="s">
        <v>101</v>
      </c>
      <c r="AM2" s="7" t="s">
        <v>18</v>
      </c>
      <c r="AN2" s="7" t="s">
        <v>19</v>
      </c>
      <c r="AO2" s="7" t="s">
        <v>20</v>
      </c>
      <c r="AP2" s="8" t="s">
        <v>21</v>
      </c>
      <c r="AQ2" s="8" t="s">
        <v>22</v>
      </c>
      <c r="AR2" s="8" t="s">
        <v>127</v>
      </c>
      <c r="AS2" s="8" t="s">
        <v>81</v>
      </c>
      <c r="AT2" s="8" t="s">
        <v>23</v>
      </c>
      <c r="AU2" s="9" t="s">
        <v>24</v>
      </c>
      <c r="AV2" s="9" t="s">
        <v>25</v>
      </c>
      <c r="AW2" s="10" t="s">
        <v>26</v>
      </c>
    </row>
    <row r="3" spans="1:59" s="88" customFormat="1" ht="32" x14ac:dyDescent="0.5">
      <c r="A3" s="149" t="s">
        <v>3</v>
      </c>
      <c r="B3" s="108" t="s">
        <v>280</v>
      </c>
      <c r="C3" s="108" t="s">
        <v>266</v>
      </c>
      <c r="D3" s="108" t="s">
        <v>267</v>
      </c>
      <c r="E3" s="46">
        <v>1</v>
      </c>
      <c r="F3" s="29" t="s">
        <v>102</v>
      </c>
      <c r="G3" s="29" t="s">
        <v>327</v>
      </c>
      <c r="H3" s="30" t="s">
        <v>61</v>
      </c>
      <c r="I3" s="30" t="s">
        <v>120</v>
      </c>
      <c r="J3" s="46" t="s">
        <v>3</v>
      </c>
      <c r="K3" s="30">
        <v>4</v>
      </c>
      <c r="L3" s="30">
        <v>5</v>
      </c>
      <c r="M3" s="86" t="str">
        <f>VLOOKUP(K3*L3,'Anexo-riesgo inherente'!$C$4:$D$28,2,TRUE)</f>
        <v>Crítico</v>
      </c>
      <c r="N3" s="30" t="s">
        <v>162</v>
      </c>
      <c r="O3" s="30" t="s">
        <v>195</v>
      </c>
      <c r="P3" s="30" t="s">
        <v>82</v>
      </c>
      <c r="Q3" s="30" t="s">
        <v>328</v>
      </c>
      <c r="R3" s="30" t="s">
        <v>4</v>
      </c>
      <c r="S3" s="30" t="s">
        <v>196</v>
      </c>
      <c r="T3" s="30" t="s">
        <v>31</v>
      </c>
      <c r="U3" s="30" t="s">
        <v>116</v>
      </c>
      <c r="V3" s="30" t="s">
        <v>32</v>
      </c>
      <c r="W3" s="30" t="s">
        <v>4</v>
      </c>
      <c r="X3" s="30"/>
      <c r="Y3" s="30"/>
      <c r="Z3" s="30"/>
      <c r="AA3" s="30"/>
      <c r="AB3" s="30"/>
      <c r="AC3" s="30"/>
      <c r="AD3" s="30"/>
      <c r="AE3" s="30"/>
      <c r="AF3" s="30"/>
      <c r="AG3" s="30"/>
      <c r="AH3" s="30"/>
      <c r="AI3" s="30"/>
      <c r="AJ3" s="30"/>
      <c r="AK3" s="30"/>
      <c r="AL3" s="30"/>
      <c r="AM3" s="30">
        <v>4</v>
      </c>
      <c r="AN3" s="30">
        <v>4</v>
      </c>
      <c r="AO3" s="30" t="str">
        <f>VLOOKUP((K3*L3)-(AM3*AN3),'Anexo-riesgo inherente'!$C$2:$D$28,2,TRUE)</f>
        <v>Bajo</v>
      </c>
      <c r="AP3" s="31" t="s">
        <v>281</v>
      </c>
      <c r="AQ3" s="31" t="s">
        <v>1</v>
      </c>
      <c r="AR3" s="31" t="s">
        <v>1</v>
      </c>
      <c r="AS3" s="31" t="s">
        <v>132</v>
      </c>
      <c r="AT3" s="31" t="s">
        <v>4</v>
      </c>
      <c r="AU3" s="31" t="s">
        <v>63</v>
      </c>
      <c r="AV3" s="32">
        <v>44774</v>
      </c>
      <c r="AW3" s="31" t="s">
        <v>64</v>
      </c>
      <c r="AX3" s="87"/>
      <c r="AY3" s="87"/>
      <c r="AZ3" s="87"/>
      <c r="BA3" s="87"/>
      <c r="BB3" s="87"/>
      <c r="BC3" s="87"/>
      <c r="BD3" s="87"/>
      <c r="BE3" s="87"/>
      <c r="BF3" s="87"/>
      <c r="BG3" s="87"/>
    </row>
    <row r="4" spans="1:59" ht="62" x14ac:dyDescent="0.5">
      <c r="A4" s="150"/>
      <c r="B4" s="108" t="s">
        <v>280</v>
      </c>
      <c r="C4" s="108" t="s">
        <v>269</v>
      </c>
      <c r="D4" s="108" t="s">
        <v>270</v>
      </c>
      <c r="E4" s="47">
        <v>2</v>
      </c>
      <c r="F4" s="12" t="s">
        <v>65</v>
      </c>
      <c r="G4" s="13" t="s">
        <v>66</v>
      </c>
      <c r="H4" s="13" t="s">
        <v>104</v>
      </c>
      <c r="I4" s="13" t="s">
        <v>77</v>
      </c>
      <c r="J4" s="46" t="s">
        <v>3</v>
      </c>
      <c r="K4" s="13">
        <v>1</v>
      </c>
      <c r="L4" s="13">
        <v>3</v>
      </c>
      <c r="M4" s="14" t="str">
        <f>VLOOKUP(K4*L4,'Anexo-riesgo inherente'!$C$4:$D$28,2,TRUE)</f>
        <v>Bajo</v>
      </c>
      <c r="N4" s="13" t="s">
        <v>171</v>
      </c>
      <c r="O4" s="30" t="s">
        <v>195</v>
      </c>
      <c r="P4" s="30" t="s">
        <v>128</v>
      </c>
      <c r="Q4" s="30" t="s">
        <v>32</v>
      </c>
      <c r="R4" s="30" t="s">
        <v>4</v>
      </c>
      <c r="S4" s="13" t="s">
        <v>172</v>
      </c>
      <c r="T4" s="30" t="s">
        <v>31</v>
      </c>
      <c r="U4" s="30" t="s">
        <v>82</v>
      </c>
      <c r="V4" s="30" t="s">
        <v>32</v>
      </c>
      <c r="W4" s="30" t="s">
        <v>4</v>
      </c>
      <c r="X4" s="13" t="s">
        <v>198</v>
      </c>
      <c r="Y4" s="13" t="s">
        <v>197</v>
      </c>
      <c r="Z4" s="30" t="s">
        <v>82</v>
      </c>
      <c r="AA4" s="30" t="s">
        <v>32</v>
      </c>
      <c r="AB4" s="30" t="s">
        <v>0</v>
      </c>
      <c r="AC4" s="13" t="s">
        <v>199</v>
      </c>
      <c r="AD4" s="13" t="s">
        <v>31</v>
      </c>
      <c r="AE4" s="30" t="s">
        <v>116</v>
      </c>
      <c r="AF4" s="13" t="s">
        <v>32</v>
      </c>
      <c r="AG4" s="13" t="s">
        <v>4</v>
      </c>
      <c r="AH4" s="13"/>
      <c r="AI4" s="13"/>
      <c r="AJ4" s="13"/>
      <c r="AK4" s="13"/>
      <c r="AL4" s="13"/>
      <c r="AM4" s="13">
        <v>4</v>
      </c>
      <c r="AN4" s="13">
        <v>4</v>
      </c>
      <c r="AO4" s="13" t="str">
        <f>VLOOKUP((K4*L4)-(AM4*AN4),'Anexo-riesgo inherente'!$C$2:$D$28,2,TRUE)</f>
        <v>Bajo</v>
      </c>
      <c r="AP4" s="15" t="s">
        <v>200</v>
      </c>
      <c r="AQ4" s="15" t="s">
        <v>1</v>
      </c>
      <c r="AR4" s="15" t="s">
        <v>1</v>
      </c>
      <c r="AS4" s="31" t="s">
        <v>132</v>
      </c>
      <c r="AT4" s="31" t="s">
        <v>4</v>
      </c>
      <c r="AU4" s="15" t="s">
        <v>63</v>
      </c>
      <c r="AV4" s="32">
        <v>44774</v>
      </c>
      <c r="AW4" s="15" t="s">
        <v>64</v>
      </c>
      <c r="AX4" s="17"/>
      <c r="AY4" s="17"/>
      <c r="AZ4" s="17"/>
      <c r="BA4" s="17"/>
      <c r="BB4" s="17"/>
      <c r="BC4" s="17"/>
      <c r="BD4" s="17"/>
      <c r="BE4" s="17"/>
      <c r="BF4" s="17"/>
      <c r="BG4" s="17"/>
    </row>
    <row r="5" spans="1:59" s="88" customFormat="1" ht="84" customHeight="1" x14ac:dyDescent="0.5">
      <c r="A5" s="150"/>
      <c r="B5" s="108" t="s">
        <v>280</v>
      </c>
      <c r="C5" s="108" t="s">
        <v>269</v>
      </c>
      <c r="D5" s="108" t="s">
        <v>271</v>
      </c>
      <c r="E5" s="46">
        <v>3</v>
      </c>
      <c r="F5" s="29" t="s">
        <v>28</v>
      </c>
      <c r="G5" s="30" t="s">
        <v>29</v>
      </c>
      <c r="H5" s="30" t="s">
        <v>30</v>
      </c>
      <c r="I5" s="30" t="s">
        <v>129</v>
      </c>
      <c r="J5" s="46" t="s">
        <v>3</v>
      </c>
      <c r="K5" s="30">
        <v>1</v>
      </c>
      <c r="L5" s="30">
        <v>3</v>
      </c>
      <c r="M5" s="86" t="str">
        <f>VLOOKUP(K5*L5,'Anexo-riesgo inherente'!$C$4:$D$28,2,TRUE)</f>
        <v>Bajo</v>
      </c>
      <c r="N5" s="30" t="s">
        <v>201</v>
      </c>
      <c r="O5" s="30" t="s">
        <v>202</v>
      </c>
      <c r="P5" s="30" t="s">
        <v>82</v>
      </c>
      <c r="Q5" s="30" t="s">
        <v>32</v>
      </c>
      <c r="R5" s="30" t="s">
        <v>4</v>
      </c>
      <c r="S5" s="30" t="s">
        <v>173</v>
      </c>
      <c r="T5" s="30" t="s">
        <v>203</v>
      </c>
      <c r="U5" s="30" t="s">
        <v>82</v>
      </c>
      <c r="V5" s="30" t="s">
        <v>32</v>
      </c>
      <c r="W5" s="30" t="s">
        <v>4</v>
      </c>
      <c r="X5" s="30" t="s">
        <v>204</v>
      </c>
      <c r="Y5" s="30" t="s">
        <v>31</v>
      </c>
      <c r="Z5" s="30" t="s">
        <v>116</v>
      </c>
      <c r="AA5" s="30" t="s">
        <v>32</v>
      </c>
      <c r="AB5" s="30" t="s">
        <v>4</v>
      </c>
      <c r="AC5" s="30"/>
      <c r="AD5" s="30"/>
      <c r="AE5" s="30"/>
      <c r="AF5" s="30"/>
      <c r="AG5" s="30"/>
      <c r="AH5" s="30"/>
      <c r="AI5" s="30"/>
      <c r="AJ5" s="30"/>
      <c r="AK5" s="30"/>
      <c r="AL5" s="30"/>
      <c r="AM5" s="30">
        <v>4</v>
      </c>
      <c r="AN5" s="30">
        <v>4</v>
      </c>
      <c r="AO5" s="30" t="str">
        <f>VLOOKUP((K5*L5)-(AM5*AN5),'Anexo-riesgo inherente'!$C$2:$D$28,2,TRUE)</f>
        <v>Bajo</v>
      </c>
      <c r="AP5" s="31" t="s">
        <v>205</v>
      </c>
      <c r="AQ5" s="31" t="s">
        <v>31</v>
      </c>
      <c r="AR5" s="31" t="s">
        <v>31</v>
      </c>
      <c r="AS5" s="31" t="s">
        <v>132</v>
      </c>
      <c r="AT5" s="31" t="s">
        <v>4</v>
      </c>
      <c r="AU5" s="31" t="s">
        <v>63</v>
      </c>
      <c r="AV5" s="32">
        <v>44774</v>
      </c>
      <c r="AW5" s="31" t="s">
        <v>64</v>
      </c>
      <c r="AX5" s="87"/>
      <c r="AY5" s="87"/>
      <c r="AZ5" s="87"/>
      <c r="BA5" s="87"/>
      <c r="BB5" s="87"/>
      <c r="BC5" s="87"/>
      <c r="BD5" s="87"/>
      <c r="BE5" s="87"/>
      <c r="BF5" s="87"/>
      <c r="BG5" s="87"/>
    </row>
    <row r="6" spans="1:59" s="88" customFormat="1" ht="84" customHeight="1" x14ac:dyDescent="0.5">
      <c r="A6" s="150"/>
      <c r="B6" s="108" t="s">
        <v>280</v>
      </c>
      <c r="C6" s="108" t="s">
        <v>269</v>
      </c>
      <c r="D6" s="108" t="s">
        <v>271</v>
      </c>
      <c r="E6" s="46">
        <v>4</v>
      </c>
      <c r="F6" s="29" t="s">
        <v>257</v>
      </c>
      <c r="G6" s="30" t="s">
        <v>258</v>
      </c>
      <c r="H6" s="30" t="s">
        <v>256</v>
      </c>
      <c r="I6" s="30" t="s">
        <v>129</v>
      </c>
      <c r="J6" s="46" t="s">
        <v>3</v>
      </c>
      <c r="K6" s="30">
        <v>1</v>
      </c>
      <c r="L6" s="30">
        <v>2</v>
      </c>
      <c r="M6" s="86" t="str">
        <f>VLOOKUP(K6*L6,'Anexo-riesgo inherente'!$C$4:$D$28,2,TRUE)</f>
        <v>Bajo</v>
      </c>
      <c r="N6" s="30" t="s">
        <v>259</v>
      </c>
      <c r="O6" s="30" t="s">
        <v>31</v>
      </c>
      <c r="P6" s="30" t="s">
        <v>116</v>
      </c>
      <c r="Q6" s="30" t="s">
        <v>32</v>
      </c>
      <c r="R6" s="30" t="s">
        <v>4</v>
      </c>
      <c r="S6" s="30" t="s">
        <v>260</v>
      </c>
      <c r="T6" s="30" t="s">
        <v>31</v>
      </c>
      <c r="U6" s="30" t="s">
        <v>128</v>
      </c>
      <c r="V6" s="30" t="s">
        <v>27</v>
      </c>
      <c r="W6" s="30" t="s">
        <v>4</v>
      </c>
      <c r="X6" s="30" t="s">
        <v>261</v>
      </c>
      <c r="Y6" s="30" t="s">
        <v>31</v>
      </c>
      <c r="Z6" s="30" t="s">
        <v>82</v>
      </c>
      <c r="AA6" s="30" t="s">
        <v>27</v>
      </c>
      <c r="AB6" s="30" t="s">
        <v>4</v>
      </c>
      <c r="AC6" s="30"/>
      <c r="AD6" s="30"/>
      <c r="AE6" s="30"/>
      <c r="AF6" s="30"/>
      <c r="AG6" s="30"/>
      <c r="AH6" s="30"/>
      <c r="AI6" s="30"/>
      <c r="AJ6" s="30"/>
      <c r="AK6" s="30"/>
      <c r="AL6" s="30"/>
      <c r="AM6" s="30">
        <v>4</v>
      </c>
      <c r="AN6" s="30">
        <v>4</v>
      </c>
      <c r="AO6" s="30" t="str">
        <f>VLOOKUP((K6*L6)-(AM6*AN6),'Anexo-riesgo inherente'!$C$2:$D$28,2,TRUE)</f>
        <v>Bajo</v>
      </c>
      <c r="AP6" s="31" t="s">
        <v>262</v>
      </c>
      <c r="AQ6" s="31" t="s">
        <v>31</v>
      </c>
      <c r="AR6" s="31" t="s">
        <v>31</v>
      </c>
      <c r="AS6" s="31" t="s">
        <v>132</v>
      </c>
      <c r="AT6" s="31" t="s">
        <v>4</v>
      </c>
      <c r="AU6" s="31" t="s">
        <v>63</v>
      </c>
      <c r="AV6" s="32">
        <v>44774</v>
      </c>
      <c r="AW6" s="31" t="s">
        <v>64</v>
      </c>
      <c r="AX6" s="87"/>
      <c r="AY6" s="87"/>
      <c r="AZ6" s="87"/>
      <c r="BA6" s="87"/>
      <c r="BB6" s="87"/>
      <c r="BC6" s="87"/>
      <c r="BD6" s="87"/>
      <c r="BE6" s="87"/>
      <c r="BF6" s="87"/>
      <c r="BG6" s="87"/>
    </row>
    <row r="7" spans="1:59" ht="71.25" customHeight="1" x14ac:dyDescent="0.5">
      <c r="A7" s="150"/>
      <c r="B7" s="108" t="s">
        <v>280</v>
      </c>
      <c r="C7" s="108" t="s">
        <v>272</v>
      </c>
      <c r="D7" s="108" t="s">
        <v>96</v>
      </c>
      <c r="E7" s="47">
        <v>5</v>
      </c>
      <c r="F7" s="12" t="s">
        <v>33</v>
      </c>
      <c r="G7" s="13" t="s">
        <v>34</v>
      </c>
      <c r="H7" s="13" t="s">
        <v>209</v>
      </c>
      <c r="I7" s="13" t="s">
        <v>130</v>
      </c>
      <c r="J7" s="46" t="s">
        <v>3</v>
      </c>
      <c r="K7" s="13">
        <v>4</v>
      </c>
      <c r="L7" s="13">
        <v>4</v>
      </c>
      <c r="M7" s="14" t="str">
        <f>VLOOKUP(K7*L7,'Anexo-riesgo inherente'!$C$4:$D$28,2,TRUE)</f>
        <v>Crítico</v>
      </c>
      <c r="N7" s="13" t="s">
        <v>211</v>
      </c>
      <c r="O7" s="13" t="s">
        <v>210</v>
      </c>
      <c r="P7" s="30" t="s">
        <v>82</v>
      </c>
      <c r="Q7" s="13" t="s">
        <v>27</v>
      </c>
      <c r="R7" s="13" t="s">
        <v>4</v>
      </c>
      <c r="S7" s="13" t="s">
        <v>212</v>
      </c>
      <c r="T7" s="13" t="s">
        <v>31</v>
      </c>
      <c r="U7" s="30" t="s">
        <v>82</v>
      </c>
      <c r="V7" s="13" t="s">
        <v>32</v>
      </c>
      <c r="W7" s="13" t="s">
        <v>4</v>
      </c>
      <c r="X7" s="13" t="s">
        <v>213</v>
      </c>
      <c r="Y7" s="13" t="s">
        <v>67</v>
      </c>
      <c r="Z7" s="30" t="s">
        <v>82</v>
      </c>
      <c r="AA7" s="13" t="s">
        <v>27</v>
      </c>
      <c r="AB7" s="30" t="s">
        <v>4</v>
      </c>
      <c r="AC7" s="13" t="s">
        <v>214</v>
      </c>
      <c r="AD7" s="13" t="s">
        <v>215</v>
      </c>
      <c r="AE7" s="30" t="s">
        <v>82</v>
      </c>
      <c r="AF7" s="13" t="s">
        <v>27</v>
      </c>
      <c r="AG7" s="13" t="s">
        <v>4</v>
      </c>
      <c r="AH7" s="13"/>
      <c r="AI7" s="13"/>
      <c r="AJ7" s="13"/>
      <c r="AK7" s="13"/>
      <c r="AL7" s="13"/>
      <c r="AM7" s="13">
        <v>4</v>
      </c>
      <c r="AN7" s="13">
        <v>4</v>
      </c>
      <c r="AO7" s="13" t="str">
        <f>VLOOKUP((K7*L7)-(AM7*AN7),'Anexo-riesgo inherente'!$C$2:$D$28,2,TRUE)</f>
        <v>Bajo</v>
      </c>
      <c r="AP7" s="15" t="s">
        <v>174</v>
      </c>
      <c r="AQ7" s="15" t="s">
        <v>31</v>
      </c>
      <c r="AR7" s="15" t="s">
        <v>96</v>
      </c>
      <c r="AS7" s="31" t="s">
        <v>132</v>
      </c>
      <c r="AT7" s="15" t="s">
        <v>0</v>
      </c>
      <c r="AU7" s="15" t="s">
        <v>63</v>
      </c>
      <c r="AV7" s="32">
        <v>44774</v>
      </c>
      <c r="AW7" s="15" t="s">
        <v>64</v>
      </c>
      <c r="AX7" s="100"/>
      <c r="AY7" s="17"/>
      <c r="AZ7" s="17"/>
      <c r="BA7" s="17"/>
      <c r="BB7" s="17"/>
      <c r="BC7" s="17"/>
      <c r="BD7" s="17"/>
      <c r="BE7" s="17"/>
      <c r="BF7" s="17"/>
      <c r="BG7" s="17"/>
    </row>
    <row r="8" spans="1:59" s="88" customFormat="1" ht="51.7" x14ac:dyDescent="0.5">
      <c r="A8" s="150"/>
      <c r="B8" s="108" t="s">
        <v>280</v>
      </c>
      <c r="C8" s="108" t="s">
        <v>273</v>
      </c>
      <c r="D8" s="108" t="s">
        <v>96</v>
      </c>
      <c r="E8" s="47">
        <v>6</v>
      </c>
      <c r="F8" s="29" t="s">
        <v>33</v>
      </c>
      <c r="G8" s="30" t="s">
        <v>35</v>
      </c>
      <c r="H8" s="30" t="s">
        <v>36</v>
      </c>
      <c r="I8" s="30" t="s">
        <v>78</v>
      </c>
      <c r="J8" s="46" t="s">
        <v>3</v>
      </c>
      <c r="K8" s="30">
        <v>1</v>
      </c>
      <c r="L8" s="30">
        <v>3</v>
      </c>
      <c r="M8" s="86" t="str">
        <f>VLOOKUP(K8*L8,'Anexo-riesgo inherente'!$C$4:$D$28,2,TRUE)</f>
        <v>Bajo</v>
      </c>
      <c r="N8" s="30" t="s">
        <v>216</v>
      </c>
      <c r="O8" s="30" t="s">
        <v>217</v>
      </c>
      <c r="P8" s="30" t="s">
        <v>82</v>
      </c>
      <c r="Q8" s="30" t="s">
        <v>27</v>
      </c>
      <c r="R8" s="30" t="s">
        <v>4</v>
      </c>
      <c r="S8" s="30" t="s">
        <v>163</v>
      </c>
      <c r="T8" s="30" t="s">
        <v>218</v>
      </c>
      <c r="U8" s="30" t="s">
        <v>82</v>
      </c>
      <c r="V8" s="30" t="s">
        <v>32</v>
      </c>
      <c r="W8" s="30" t="s">
        <v>4</v>
      </c>
      <c r="X8" s="13" t="s">
        <v>212</v>
      </c>
      <c r="Y8" s="13" t="s">
        <v>31</v>
      </c>
      <c r="Z8" s="30" t="s">
        <v>82</v>
      </c>
      <c r="AA8" s="13" t="s">
        <v>32</v>
      </c>
      <c r="AB8" s="13" t="s">
        <v>4</v>
      </c>
      <c r="AC8" s="13" t="s">
        <v>213</v>
      </c>
      <c r="AD8" s="13" t="s">
        <v>67</v>
      </c>
      <c r="AE8" s="30" t="s">
        <v>82</v>
      </c>
      <c r="AF8" s="13" t="s">
        <v>27</v>
      </c>
      <c r="AG8" s="30" t="s">
        <v>4</v>
      </c>
      <c r="AH8" s="30"/>
      <c r="AI8" s="30"/>
      <c r="AJ8" s="30"/>
      <c r="AK8" s="30"/>
      <c r="AL8" s="30"/>
      <c r="AM8" s="30">
        <v>4</v>
      </c>
      <c r="AN8" s="30">
        <v>4</v>
      </c>
      <c r="AO8" s="30" t="str">
        <f>VLOOKUP((K8*L8)-(AM8*AN8),'Anexo-riesgo inherente'!$C$2:$D$28,2,TRUE)</f>
        <v>Bajo</v>
      </c>
      <c r="AP8" s="31" t="s">
        <v>175</v>
      </c>
      <c r="AQ8" s="31" t="s">
        <v>74</v>
      </c>
      <c r="AR8" s="31" t="s">
        <v>176</v>
      </c>
      <c r="AS8" s="31" t="s">
        <v>132</v>
      </c>
      <c r="AT8" s="31" t="s">
        <v>0</v>
      </c>
      <c r="AU8" s="31" t="s">
        <v>63</v>
      </c>
      <c r="AV8" s="32">
        <v>44774</v>
      </c>
      <c r="AW8" s="31" t="s">
        <v>64</v>
      </c>
      <c r="AX8" s="87"/>
      <c r="AY8" s="87"/>
      <c r="AZ8" s="87"/>
      <c r="BA8" s="87"/>
      <c r="BB8" s="87"/>
      <c r="BC8" s="87"/>
      <c r="BD8" s="87"/>
      <c r="BE8" s="87"/>
      <c r="BF8" s="87"/>
      <c r="BG8" s="87"/>
    </row>
    <row r="9" spans="1:59" ht="32" x14ac:dyDescent="0.5">
      <c r="A9" s="150"/>
      <c r="B9" s="108" t="s">
        <v>280</v>
      </c>
      <c r="C9" s="108" t="s">
        <v>274</v>
      </c>
      <c r="D9" s="108" t="s">
        <v>275</v>
      </c>
      <c r="E9" s="47">
        <v>7</v>
      </c>
      <c r="F9" s="12" t="s">
        <v>68</v>
      </c>
      <c r="G9" s="13" t="s">
        <v>37</v>
      </c>
      <c r="H9" s="13" t="s">
        <v>38</v>
      </c>
      <c r="I9" s="13" t="s">
        <v>129</v>
      </c>
      <c r="J9" s="46" t="s">
        <v>3</v>
      </c>
      <c r="K9" s="13">
        <v>1</v>
      </c>
      <c r="L9" s="13">
        <v>3</v>
      </c>
      <c r="M9" s="14" t="str">
        <f>VLOOKUP(K9*L9,'Anexo-riesgo inherente'!$C$4:$D$28,2,TRUE)</f>
        <v>Bajo</v>
      </c>
      <c r="N9" s="13" t="s">
        <v>111</v>
      </c>
      <c r="O9" s="13" t="s">
        <v>325</v>
      </c>
      <c r="P9" s="30" t="s">
        <v>128</v>
      </c>
      <c r="Q9" s="13" t="s">
        <v>32</v>
      </c>
      <c r="R9" s="13" t="s">
        <v>4</v>
      </c>
      <c r="S9" s="13" t="s">
        <v>219</v>
      </c>
      <c r="T9" s="13" t="s">
        <v>31</v>
      </c>
      <c r="U9" s="30" t="s">
        <v>128</v>
      </c>
      <c r="V9" s="13" t="s">
        <v>32</v>
      </c>
      <c r="W9" s="13" t="s">
        <v>4</v>
      </c>
      <c r="X9" s="13" t="s">
        <v>220</v>
      </c>
      <c r="Y9" s="13" t="s">
        <v>31</v>
      </c>
      <c r="Z9" s="30" t="s">
        <v>82</v>
      </c>
      <c r="AA9" s="13" t="s">
        <v>32</v>
      </c>
      <c r="AB9" s="13" t="s">
        <v>4</v>
      </c>
      <c r="AC9" s="13"/>
      <c r="AD9" s="13"/>
      <c r="AE9" s="13"/>
      <c r="AF9" s="13"/>
      <c r="AG9" s="13"/>
      <c r="AH9" s="13"/>
      <c r="AI9" s="13"/>
      <c r="AJ9" s="13"/>
      <c r="AK9" s="13"/>
      <c r="AL9" s="13"/>
      <c r="AM9" s="13">
        <v>4</v>
      </c>
      <c r="AN9" s="13">
        <v>4</v>
      </c>
      <c r="AO9" s="13" t="str">
        <f>VLOOKUP((K9*L9)-(AM9*AN9),'Anexo-riesgo inherente'!$C$2:$D$28,2,TRUE)</f>
        <v>Bajo</v>
      </c>
      <c r="AP9" s="15" t="s">
        <v>221</v>
      </c>
      <c r="AQ9" s="15" t="s">
        <v>1</v>
      </c>
      <c r="AR9" s="15" t="s">
        <v>1</v>
      </c>
      <c r="AS9" s="31" t="s">
        <v>132</v>
      </c>
      <c r="AT9" s="15" t="s">
        <v>4</v>
      </c>
      <c r="AU9" s="15" t="s">
        <v>63</v>
      </c>
      <c r="AV9" s="32">
        <v>44774</v>
      </c>
      <c r="AW9" s="15" t="s">
        <v>64</v>
      </c>
      <c r="AX9" s="17"/>
      <c r="AY9" s="17"/>
      <c r="AZ9" s="17"/>
      <c r="BA9" s="17"/>
      <c r="BB9" s="17"/>
      <c r="BC9" s="17"/>
      <c r="BD9" s="17"/>
      <c r="BE9" s="17"/>
      <c r="BF9" s="17"/>
      <c r="BG9" s="17"/>
    </row>
    <row r="10" spans="1:59" s="37" customFormat="1" ht="87" customHeight="1" x14ac:dyDescent="0.5">
      <c r="A10" s="150"/>
      <c r="B10" s="108" t="s">
        <v>280</v>
      </c>
      <c r="C10" s="108" t="s">
        <v>274</v>
      </c>
      <c r="D10" s="108" t="s">
        <v>275</v>
      </c>
      <c r="E10" s="47">
        <v>8</v>
      </c>
      <c r="F10" s="25" t="s">
        <v>105</v>
      </c>
      <c r="G10" s="26" t="s">
        <v>106</v>
      </c>
      <c r="H10" s="26" t="s">
        <v>107</v>
      </c>
      <c r="I10" s="26" t="s">
        <v>131</v>
      </c>
      <c r="J10" s="46" t="s">
        <v>3</v>
      </c>
      <c r="K10" s="26">
        <v>1</v>
      </c>
      <c r="L10" s="26">
        <v>3</v>
      </c>
      <c r="M10" s="27" t="str">
        <f>VLOOKUP(K10*L10,'Anexo-riesgo inherente'!$C$4:$D$28,2,TRUE)</f>
        <v>Bajo</v>
      </c>
      <c r="N10" s="13" t="s">
        <v>111</v>
      </c>
      <c r="O10" s="13" t="s">
        <v>325</v>
      </c>
      <c r="P10" s="30" t="s">
        <v>128</v>
      </c>
      <c r="Q10" s="13" t="s">
        <v>32</v>
      </c>
      <c r="R10" s="13" t="s">
        <v>0</v>
      </c>
      <c r="S10" s="13" t="s">
        <v>222</v>
      </c>
      <c r="T10" s="13" t="s">
        <v>31</v>
      </c>
      <c r="U10" s="30" t="s">
        <v>116</v>
      </c>
      <c r="V10" s="13" t="s">
        <v>32</v>
      </c>
      <c r="W10" s="13" t="s">
        <v>4</v>
      </c>
      <c r="X10" s="26"/>
      <c r="Y10" s="26"/>
      <c r="Z10" s="26"/>
      <c r="AA10" s="26"/>
      <c r="AB10" s="26"/>
      <c r="AC10" s="26"/>
      <c r="AD10" s="26"/>
      <c r="AE10" s="26"/>
      <c r="AF10" s="26"/>
      <c r="AG10" s="26"/>
      <c r="AH10" s="26"/>
      <c r="AI10" s="26"/>
      <c r="AJ10" s="26"/>
      <c r="AK10" s="26"/>
      <c r="AL10" s="26"/>
      <c r="AM10" s="26">
        <v>3</v>
      </c>
      <c r="AN10" s="26">
        <v>3</v>
      </c>
      <c r="AO10" s="26" t="str">
        <f>VLOOKUP((K10*L10)-(AM10*AN10),'Anexo-riesgo inherente'!$C$2:$D$28,2,TRUE)</f>
        <v>Bajo</v>
      </c>
      <c r="AP10" s="15" t="s">
        <v>223</v>
      </c>
      <c r="AQ10" s="35" t="s">
        <v>1</v>
      </c>
      <c r="AR10" s="15" t="s">
        <v>1</v>
      </c>
      <c r="AS10" s="31" t="s">
        <v>132</v>
      </c>
      <c r="AT10" s="35" t="s">
        <v>4</v>
      </c>
      <c r="AU10" s="35" t="s">
        <v>63</v>
      </c>
      <c r="AV10" s="32">
        <v>44774</v>
      </c>
      <c r="AW10" s="35" t="s">
        <v>64</v>
      </c>
      <c r="AX10" s="36"/>
      <c r="AY10" s="36"/>
      <c r="AZ10" s="36"/>
      <c r="BA10" s="36"/>
      <c r="BB10" s="36"/>
      <c r="BC10" s="36"/>
      <c r="BD10" s="36"/>
      <c r="BE10" s="36"/>
      <c r="BF10" s="36"/>
      <c r="BG10" s="36"/>
    </row>
    <row r="11" spans="1:59" ht="57" customHeight="1" x14ac:dyDescent="0.5">
      <c r="A11" s="150"/>
      <c r="B11" s="108" t="s">
        <v>280</v>
      </c>
      <c r="C11" s="108" t="s">
        <v>274</v>
      </c>
      <c r="D11" s="108" t="s">
        <v>275</v>
      </c>
      <c r="E11" s="47">
        <v>9</v>
      </c>
      <c r="F11" s="12" t="s">
        <v>69</v>
      </c>
      <c r="G11" s="13" t="s">
        <v>39</v>
      </c>
      <c r="H11" s="13" t="s">
        <v>79</v>
      </c>
      <c r="I11" s="13" t="s">
        <v>78</v>
      </c>
      <c r="J11" s="46" t="s">
        <v>3</v>
      </c>
      <c r="K11" s="13">
        <v>1</v>
      </c>
      <c r="L11" s="13">
        <v>4</v>
      </c>
      <c r="M11" s="14" t="str">
        <f>VLOOKUP(K11*L11,'Anexo-riesgo inherente'!$C$4:$D$28,2,TRUE)</f>
        <v>Bajo</v>
      </c>
      <c r="N11" s="13" t="s">
        <v>164</v>
      </c>
      <c r="O11" s="13" t="s">
        <v>31</v>
      </c>
      <c r="P11" s="30" t="s">
        <v>83</v>
      </c>
      <c r="Q11" s="13" t="s">
        <v>32</v>
      </c>
      <c r="R11" s="13" t="s">
        <v>4</v>
      </c>
      <c r="S11" s="13"/>
      <c r="T11" s="13"/>
      <c r="U11" s="30"/>
      <c r="V11" s="13"/>
      <c r="W11" s="13"/>
      <c r="X11" s="13"/>
      <c r="Y11" s="13"/>
      <c r="Z11" s="30"/>
      <c r="AA11" s="13"/>
      <c r="AB11" s="13"/>
      <c r="AC11" s="13"/>
      <c r="AD11" s="13"/>
      <c r="AE11" s="13"/>
      <c r="AF11" s="13"/>
      <c r="AG11" s="13"/>
      <c r="AH11" s="13"/>
      <c r="AI11" s="13"/>
      <c r="AJ11" s="13"/>
      <c r="AK11" s="13"/>
      <c r="AL11" s="13"/>
      <c r="AM11" s="13">
        <v>3</v>
      </c>
      <c r="AN11" s="13">
        <v>3</v>
      </c>
      <c r="AO11" s="13" t="str">
        <f>VLOOKUP((K11*L11)-(AM11*AN11),'Anexo-riesgo inherente'!$C$2:$D$28,2,TRUE)</f>
        <v>Bajo</v>
      </c>
      <c r="AP11" s="15" t="s">
        <v>224</v>
      </c>
      <c r="AQ11" s="15" t="s">
        <v>31</v>
      </c>
      <c r="AR11" s="15" t="s">
        <v>31</v>
      </c>
      <c r="AS11" s="31" t="s">
        <v>132</v>
      </c>
      <c r="AT11" s="15" t="s">
        <v>4</v>
      </c>
      <c r="AU11" s="15" t="s">
        <v>63</v>
      </c>
      <c r="AV11" s="32">
        <v>44774</v>
      </c>
      <c r="AW11" s="15" t="s">
        <v>64</v>
      </c>
      <c r="AX11" s="17"/>
      <c r="AY11" s="17"/>
      <c r="AZ11" s="17"/>
      <c r="BA11" s="17"/>
      <c r="BB11" s="17"/>
      <c r="BC11" s="17"/>
      <c r="BD11" s="17"/>
      <c r="BE11" s="17"/>
      <c r="BF11" s="17"/>
      <c r="BG11" s="17"/>
    </row>
    <row r="12" spans="1:59" ht="57" customHeight="1" x14ac:dyDescent="0.5">
      <c r="A12" s="151"/>
      <c r="B12" s="108" t="s">
        <v>280</v>
      </c>
      <c r="C12" s="109" t="s">
        <v>276</v>
      </c>
      <c r="D12" s="108" t="s">
        <v>275</v>
      </c>
      <c r="E12" s="47">
        <v>10</v>
      </c>
      <c r="F12" s="12" t="s">
        <v>108</v>
      </c>
      <c r="G12" s="13" t="s">
        <v>109</v>
      </c>
      <c r="H12" s="13" t="s">
        <v>110</v>
      </c>
      <c r="I12" s="13" t="s">
        <v>78</v>
      </c>
      <c r="J12" s="46" t="s">
        <v>3</v>
      </c>
      <c r="K12" s="13">
        <v>1</v>
      </c>
      <c r="L12" s="13">
        <v>4</v>
      </c>
      <c r="M12" s="14" t="str">
        <f>VLOOKUP(K12*L12,'Anexo-riesgo inherente'!$C$4:$D$28,2,TRUE)</f>
        <v>Bajo</v>
      </c>
      <c r="N12" s="13" t="s">
        <v>177</v>
      </c>
      <c r="O12" s="13" t="s">
        <v>225</v>
      </c>
      <c r="P12" s="30" t="s">
        <v>82</v>
      </c>
      <c r="Q12" s="13" t="s">
        <v>32</v>
      </c>
      <c r="R12" s="13" t="s">
        <v>4</v>
      </c>
      <c r="S12" s="13" t="s">
        <v>178</v>
      </c>
      <c r="T12" s="13" t="s">
        <v>226</v>
      </c>
      <c r="U12" s="30" t="s">
        <v>82</v>
      </c>
      <c r="V12" s="13" t="s">
        <v>32</v>
      </c>
      <c r="W12" s="13" t="s">
        <v>4</v>
      </c>
      <c r="X12" s="13" t="s">
        <v>212</v>
      </c>
      <c r="Y12" s="13" t="s">
        <v>31</v>
      </c>
      <c r="Z12" s="30" t="s">
        <v>82</v>
      </c>
      <c r="AA12" s="13" t="s">
        <v>32</v>
      </c>
      <c r="AB12" s="13" t="s">
        <v>4</v>
      </c>
      <c r="AC12" s="13" t="s">
        <v>213</v>
      </c>
      <c r="AD12" s="13" t="s">
        <v>67</v>
      </c>
      <c r="AE12" s="30" t="s">
        <v>82</v>
      </c>
      <c r="AF12" s="13" t="s">
        <v>27</v>
      </c>
      <c r="AG12" s="30" t="s">
        <v>4</v>
      </c>
      <c r="AH12" s="13"/>
      <c r="AI12" s="13"/>
      <c r="AJ12" s="13"/>
      <c r="AK12" s="13"/>
      <c r="AL12" s="13"/>
      <c r="AM12" s="13">
        <v>3</v>
      </c>
      <c r="AN12" s="13">
        <v>3</v>
      </c>
      <c r="AO12" s="13" t="str">
        <f>VLOOKUP((K12*L12)-(AM12*AN12),'Anexo-riesgo inherente'!$C$2:$D$28,2,TRUE)</f>
        <v>Bajo</v>
      </c>
      <c r="AP12" s="15" t="s">
        <v>227</v>
      </c>
      <c r="AQ12" s="15" t="s">
        <v>31</v>
      </c>
      <c r="AR12" s="15" t="s">
        <v>31</v>
      </c>
      <c r="AS12" s="31" t="s">
        <v>132</v>
      </c>
      <c r="AT12" s="15" t="s">
        <v>4</v>
      </c>
      <c r="AU12" s="15" t="s">
        <v>63</v>
      </c>
      <c r="AV12" s="32">
        <v>44774</v>
      </c>
      <c r="AW12" s="15" t="s">
        <v>64</v>
      </c>
      <c r="AX12" s="17"/>
      <c r="AY12" s="17"/>
      <c r="AZ12" s="17"/>
      <c r="BA12" s="17"/>
      <c r="BB12" s="17"/>
      <c r="BC12" s="17"/>
      <c r="BD12" s="17"/>
      <c r="BE12" s="17"/>
      <c r="BF12" s="17"/>
      <c r="BG12" s="17"/>
    </row>
    <row r="13" spans="1:59" s="44" customFormat="1" ht="120" customHeight="1" x14ac:dyDescent="0.5">
      <c r="A13" s="152" t="s">
        <v>2</v>
      </c>
      <c r="B13" s="108" t="s">
        <v>280</v>
      </c>
      <c r="C13" s="108" t="s">
        <v>274</v>
      </c>
      <c r="D13" s="108" t="s">
        <v>275</v>
      </c>
      <c r="E13" s="47">
        <v>11</v>
      </c>
      <c r="F13" s="39" t="s">
        <v>40</v>
      </c>
      <c r="G13" s="40" t="s">
        <v>41</v>
      </c>
      <c r="H13" s="40" t="s">
        <v>179</v>
      </c>
      <c r="I13" s="40" t="s">
        <v>78</v>
      </c>
      <c r="J13" s="46" t="s">
        <v>2</v>
      </c>
      <c r="K13" s="40">
        <v>1</v>
      </c>
      <c r="L13" s="40">
        <v>2</v>
      </c>
      <c r="M13" s="41" t="str">
        <f>VLOOKUP(K13*L13,'Anexo-riesgo inherente'!$C$4:$D$28,2,TRUE)</f>
        <v>Bajo</v>
      </c>
      <c r="N13" s="40" t="s">
        <v>180</v>
      </c>
      <c r="O13" s="40" t="s">
        <v>31</v>
      </c>
      <c r="P13" s="30" t="s">
        <v>128</v>
      </c>
      <c r="Q13" s="40" t="s">
        <v>27</v>
      </c>
      <c r="R13" s="13" t="s">
        <v>4</v>
      </c>
      <c r="S13" s="40" t="s">
        <v>228</v>
      </c>
      <c r="T13" s="40" t="s">
        <v>31</v>
      </c>
      <c r="U13" s="40" t="s">
        <v>116</v>
      </c>
      <c r="V13" s="40" t="s">
        <v>32</v>
      </c>
      <c r="W13" s="40" t="s">
        <v>4</v>
      </c>
      <c r="X13" s="40"/>
      <c r="Y13" s="40"/>
      <c r="Z13" s="40"/>
      <c r="AA13" s="40"/>
      <c r="AB13" s="40"/>
      <c r="AC13" s="40"/>
      <c r="AD13" s="40"/>
      <c r="AE13" s="40"/>
      <c r="AF13" s="40"/>
      <c r="AG13" s="40"/>
      <c r="AH13" s="40"/>
      <c r="AI13" s="40"/>
      <c r="AJ13" s="40"/>
      <c r="AK13" s="40"/>
      <c r="AL13" s="40"/>
      <c r="AM13" s="40">
        <v>4</v>
      </c>
      <c r="AN13" s="40">
        <v>4</v>
      </c>
      <c r="AO13" s="40" t="str">
        <f>VLOOKUP((K13*L13)-(AM13*AN13),'Anexo-riesgo inherente'!$C$2:$D$28,2,TRUE)</f>
        <v>Bajo</v>
      </c>
      <c r="AP13" s="42" t="s">
        <v>229</v>
      </c>
      <c r="AQ13" s="42"/>
      <c r="AR13" s="42"/>
      <c r="AS13" s="31"/>
      <c r="AT13" s="42"/>
      <c r="AU13" s="42" t="s">
        <v>63</v>
      </c>
      <c r="AV13" s="32">
        <v>44774</v>
      </c>
      <c r="AW13" s="42" t="s">
        <v>134</v>
      </c>
      <c r="AX13" s="43"/>
      <c r="AY13" s="43"/>
      <c r="AZ13" s="43"/>
      <c r="BA13" s="43"/>
      <c r="BB13" s="43"/>
      <c r="BC13" s="43"/>
      <c r="BD13" s="43"/>
      <c r="BE13" s="43"/>
      <c r="BF13" s="43"/>
      <c r="BG13" s="43"/>
    </row>
    <row r="14" spans="1:59" ht="51.7" x14ac:dyDescent="0.5">
      <c r="A14" s="152"/>
      <c r="B14" s="108" t="s">
        <v>279</v>
      </c>
      <c r="C14" s="108" t="s">
        <v>274</v>
      </c>
      <c r="D14" s="108" t="s">
        <v>275</v>
      </c>
      <c r="E14" s="47">
        <v>12</v>
      </c>
      <c r="F14" s="12" t="s">
        <v>70</v>
      </c>
      <c r="G14" s="13" t="s">
        <v>42</v>
      </c>
      <c r="H14" s="13" t="s">
        <v>43</v>
      </c>
      <c r="I14" s="40" t="s">
        <v>78</v>
      </c>
      <c r="J14" s="46" t="s">
        <v>2</v>
      </c>
      <c r="K14" s="13">
        <v>1</v>
      </c>
      <c r="L14" s="13">
        <v>2</v>
      </c>
      <c r="M14" s="14" t="str">
        <f>VLOOKUP(K14*L14,'Anexo-riesgo inherente'!$C$4:$D$28,2,TRUE)</f>
        <v>Bajo</v>
      </c>
      <c r="N14" s="13" t="s">
        <v>135</v>
      </c>
      <c r="O14" s="40" t="s">
        <v>232</v>
      </c>
      <c r="P14" s="40" t="s">
        <v>83</v>
      </c>
      <c r="Q14" s="13" t="s">
        <v>27</v>
      </c>
      <c r="R14" s="13" t="s">
        <v>4</v>
      </c>
      <c r="S14" s="13" t="s">
        <v>230</v>
      </c>
      <c r="T14" s="13" t="s">
        <v>231</v>
      </c>
      <c r="U14" s="40" t="s">
        <v>128</v>
      </c>
      <c r="V14" s="13" t="s">
        <v>27</v>
      </c>
      <c r="W14" s="13" t="s">
        <v>4</v>
      </c>
      <c r="X14" s="13"/>
      <c r="Y14" s="13"/>
      <c r="Z14" s="13"/>
      <c r="AA14" s="13"/>
      <c r="AB14" s="13"/>
      <c r="AC14" s="13"/>
      <c r="AD14" s="13"/>
      <c r="AE14" s="13"/>
      <c r="AF14" s="13"/>
      <c r="AG14" s="13"/>
      <c r="AH14" s="13"/>
      <c r="AI14" s="13"/>
      <c r="AJ14" s="13"/>
      <c r="AK14" s="13"/>
      <c r="AL14" s="13"/>
      <c r="AM14" s="13">
        <v>3</v>
      </c>
      <c r="AN14" s="13">
        <v>3</v>
      </c>
      <c r="AO14" s="13" t="str">
        <f>VLOOKUP((K14*L14)-(AM14*AN14),'Anexo-riesgo inherente'!$C$2:$D$28,2,TRUE)</f>
        <v>Bajo</v>
      </c>
      <c r="AP14" s="15" t="s">
        <v>181</v>
      </c>
      <c r="AQ14" s="15" t="s">
        <v>31</v>
      </c>
      <c r="AR14" s="15" t="s">
        <v>31</v>
      </c>
      <c r="AS14" s="31" t="s">
        <v>132</v>
      </c>
      <c r="AT14" s="15" t="s">
        <v>4</v>
      </c>
      <c r="AU14" s="15" t="s">
        <v>63</v>
      </c>
      <c r="AV14" s="16">
        <v>44927</v>
      </c>
      <c r="AW14" s="15" t="s">
        <v>64</v>
      </c>
      <c r="AX14" s="17"/>
      <c r="AY14" s="17"/>
      <c r="AZ14" s="17"/>
      <c r="BA14" s="17"/>
      <c r="BB14" s="17"/>
      <c r="BC14" s="17"/>
      <c r="BD14" s="17"/>
      <c r="BE14" s="17"/>
      <c r="BF14" s="17"/>
      <c r="BG14" s="17"/>
    </row>
    <row r="15" spans="1:59" s="88" customFormat="1" ht="131.25" customHeight="1" x14ac:dyDescent="0.5">
      <c r="A15" s="152"/>
      <c r="B15" s="108" t="s">
        <v>280</v>
      </c>
      <c r="C15" s="108" t="s">
        <v>274</v>
      </c>
      <c r="D15" s="108" t="s">
        <v>275</v>
      </c>
      <c r="E15" s="47">
        <v>13</v>
      </c>
      <c r="F15" s="29" t="s">
        <v>80</v>
      </c>
      <c r="G15" s="30" t="s">
        <v>71</v>
      </c>
      <c r="H15" s="30" t="s">
        <v>72</v>
      </c>
      <c r="I15" s="30" t="s">
        <v>136</v>
      </c>
      <c r="J15" s="46" t="s">
        <v>2</v>
      </c>
      <c r="K15" s="30">
        <v>3</v>
      </c>
      <c r="L15" s="30">
        <v>3</v>
      </c>
      <c r="M15" s="86" t="str">
        <f>VLOOKUP(K15*L15,'Anexo-riesgo inherente'!$C$4:$D$28,2,TRUE)</f>
        <v>Moderado</v>
      </c>
      <c r="N15" s="30" t="s">
        <v>111</v>
      </c>
      <c r="O15" s="30" t="s">
        <v>325</v>
      </c>
      <c r="P15" s="40" t="s">
        <v>128</v>
      </c>
      <c r="Q15" s="30" t="s">
        <v>32</v>
      </c>
      <c r="R15" s="30" t="s">
        <v>4</v>
      </c>
      <c r="S15" s="30" t="s">
        <v>193</v>
      </c>
      <c r="T15" s="30" t="s">
        <v>31</v>
      </c>
      <c r="U15" s="40" t="s">
        <v>128</v>
      </c>
      <c r="V15" s="30" t="s">
        <v>32</v>
      </c>
      <c r="W15" s="30" t="s">
        <v>4</v>
      </c>
      <c r="X15" s="30"/>
      <c r="Y15" s="30"/>
      <c r="Z15" s="40"/>
      <c r="AA15" s="30"/>
      <c r="AB15" s="30"/>
      <c r="AC15" s="30"/>
      <c r="AD15" s="30"/>
      <c r="AE15" s="30"/>
      <c r="AF15" s="30"/>
      <c r="AG15" s="30"/>
      <c r="AH15" s="30"/>
      <c r="AI15" s="30"/>
      <c r="AJ15" s="30"/>
      <c r="AK15" s="30"/>
      <c r="AL15" s="30"/>
      <c r="AM15" s="30">
        <v>3</v>
      </c>
      <c r="AN15" s="30">
        <v>3</v>
      </c>
      <c r="AO15" s="30" t="str">
        <f>VLOOKUP((K15*L15)-(AM15*AN15),'Anexo-riesgo inherente'!$C$2:$D$28,2,TRUE)</f>
        <v>Bajo</v>
      </c>
      <c r="AP15" s="31" t="s">
        <v>112</v>
      </c>
      <c r="AQ15" s="31" t="s">
        <v>31</v>
      </c>
      <c r="AR15" s="31" t="s">
        <v>31</v>
      </c>
      <c r="AS15" s="31" t="s">
        <v>132</v>
      </c>
      <c r="AT15" s="31" t="s">
        <v>4</v>
      </c>
      <c r="AU15" s="31" t="s">
        <v>63</v>
      </c>
      <c r="AV15" s="32">
        <v>44896</v>
      </c>
      <c r="AW15" s="31" t="s">
        <v>64</v>
      </c>
      <c r="AX15" s="87"/>
      <c r="AY15" s="87"/>
      <c r="AZ15" s="87"/>
      <c r="BA15" s="87"/>
      <c r="BB15" s="87"/>
      <c r="BC15" s="87"/>
      <c r="BD15" s="87"/>
      <c r="BE15" s="87"/>
      <c r="BF15" s="87"/>
      <c r="BG15" s="87"/>
    </row>
    <row r="16" spans="1:59" ht="121.5" customHeight="1" x14ac:dyDescent="0.5">
      <c r="A16" s="152"/>
      <c r="B16" s="108" t="s">
        <v>279</v>
      </c>
      <c r="C16" s="108" t="s">
        <v>277</v>
      </c>
      <c r="D16" s="108" t="s">
        <v>278</v>
      </c>
      <c r="E16" s="47">
        <v>14</v>
      </c>
      <c r="F16" s="25" t="s">
        <v>44</v>
      </c>
      <c r="G16" s="26" t="s">
        <v>45</v>
      </c>
      <c r="H16" s="26" t="s">
        <v>46</v>
      </c>
      <c r="I16" s="13" t="s">
        <v>136</v>
      </c>
      <c r="J16" s="46" t="s">
        <v>2</v>
      </c>
      <c r="K16" s="26">
        <v>1</v>
      </c>
      <c r="L16" s="26">
        <v>4</v>
      </c>
      <c r="M16" s="27" t="str">
        <f>VLOOKUP(K16*L16,'Anexo-riesgo inherente'!$C$4:$D$28,2,TRUE)</f>
        <v>Bajo</v>
      </c>
      <c r="N16" s="13" t="s">
        <v>233</v>
      </c>
      <c r="O16" s="13" t="s">
        <v>234</v>
      </c>
      <c r="P16" s="40" t="s">
        <v>82</v>
      </c>
      <c r="Q16" s="13" t="s">
        <v>103</v>
      </c>
      <c r="R16" s="13" t="s">
        <v>4</v>
      </c>
      <c r="S16" s="13" t="s">
        <v>235</v>
      </c>
      <c r="T16" s="13" t="s">
        <v>31</v>
      </c>
      <c r="U16" s="40" t="s">
        <v>82</v>
      </c>
      <c r="V16" s="13" t="s">
        <v>32</v>
      </c>
      <c r="W16" s="13" t="s">
        <v>4</v>
      </c>
      <c r="X16" s="13" t="s">
        <v>236</v>
      </c>
      <c r="Y16" s="13" t="s">
        <v>31</v>
      </c>
      <c r="Z16" s="40" t="s">
        <v>82</v>
      </c>
      <c r="AA16" s="13" t="s">
        <v>27</v>
      </c>
      <c r="AB16" s="13" t="s">
        <v>4</v>
      </c>
      <c r="AC16" s="13" t="s">
        <v>137</v>
      </c>
      <c r="AD16" s="13" t="s">
        <v>67</v>
      </c>
      <c r="AE16" s="30" t="s">
        <v>82</v>
      </c>
      <c r="AF16" s="13" t="s">
        <v>27</v>
      </c>
      <c r="AG16" s="13" t="s">
        <v>4</v>
      </c>
      <c r="AH16" s="13"/>
      <c r="AI16" s="13"/>
      <c r="AJ16" s="13"/>
      <c r="AK16" s="13"/>
      <c r="AL16" s="13"/>
      <c r="AM16" s="13">
        <v>4</v>
      </c>
      <c r="AN16" s="13">
        <v>4</v>
      </c>
      <c r="AO16" s="13" t="str">
        <f>VLOOKUP((K16*L16)-(AM16*AN16),'Anexo-riesgo inherente'!$C$2:$D$28,2,TRUE)</f>
        <v>Bajo</v>
      </c>
      <c r="AP16" s="15" t="s">
        <v>237</v>
      </c>
      <c r="AQ16" s="15" t="s">
        <v>31</v>
      </c>
      <c r="AR16" s="15" t="s">
        <v>238</v>
      </c>
      <c r="AS16" s="31" t="s">
        <v>132</v>
      </c>
      <c r="AT16" s="15" t="s">
        <v>0</v>
      </c>
      <c r="AU16" s="15" t="s">
        <v>63</v>
      </c>
      <c r="AV16" s="32">
        <v>44896</v>
      </c>
      <c r="AW16" s="15" t="s">
        <v>64</v>
      </c>
      <c r="AX16" s="17"/>
      <c r="AY16" s="17"/>
      <c r="AZ16" s="17"/>
      <c r="BA16" s="17"/>
      <c r="BB16" s="17"/>
      <c r="BC16" s="17"/>
      <c r="BD16" s="17"/>
      <c r="BE16" s="17"/>
      <c r="BF16" s="17"/>
      <c r="BG16" s="17"/>
    </row>
    <row r="17" spans="1:59" ht="100.5" customHeight="1" x14ac:dyDescent="0.5">
      <c r="A17" s="152"/>
      <c r="B17" s="108" t="s">
        <v>279</v>
      </c>
      <c r="C17" s="108" t="s">
        <v>274</v>
      </c>
      <c r="D17" s="108" t="s">
        <v>268</v>
      </c>
      <c r="E17" s="47">
        <v>15</v>
      </c>
      <c r="F17" s="12" t="s">
        <v>138</v>
      </c>
      <c r="G17" s="13" t="s">
        <v>95</v>
      </c>
      <c r="H17" s="13" t="s">
        <v>73</v>
      </c>
      <c r="I17" s="13" t="s">
        <v>136</v>
      </c>
      <c r="J17" s="46" t="s">
        <v>2</v>
      </c>
      <c r="K17" s="13">
        <v>1</v>
      </c>
      <c r="L17" s="13">
        <v>4</v>
      </c>
      <c r="M17" s="14" t="str">
        <f>VLOOKUP(K17*L17,'Anexo-riesgo inherente'!$C$4:$D$28,2,TRUE)</f>
        <v>Bajo</v>
      </c>
      <c r="N17" s="13" t="s">
        <v>239</v>
      </c>
      <c r="O17" s="13" t="s">
        <v>67</v>
      </c>
      <c r="P17" s="40" t="s">
        <v>82</v>
      </c>
      <c r="Q17" s="13" t="s">
        <v>32</v>
      </c>
      <c r="R17" s="13" t="s">
        <v>4</v>
      </c>
      <c r="S17" s="13"/>
      <c r="T17" s="13"/>
      <c r="U17" s="13"/>
      <c r="V17" s="13"/>
      <c r="W17" s="13"/>
      <c r="X17" s="13"/>
      <c r="Y17" s="13"/>
      <c r="Z17" s="13"/>
      <c r="AA17" s="13"/>
      <c r="AB17" s="13"/>
      <c r="AC17" s="13"/>
      <c r="AD17" s="13"/>
      <c r="AE17" s="13"/>
      <c r="AF17" s="13"/>
      <c r="AG17" s="13"/>
      <c r="AH17" s="13"/>
      <c r="AI17" s="13"/>
      <c r="AJ17" s="13"/>
      <c r="AK17" s="13"/>
      <c r="AL17" s="13"/>
      <c r="AM17" s="13">
        <v>3</v>
      </c>
      <c r="AN17" s="13">
        <v>3</v>
      </c>
      <c r="AO17" s="13" t="str">
        <f>VLOOKUP((K17*L17)-(AM17*AN17),'Anexo-riesgo inherente'!$C$2:$D$28,2,TRUE)</f>
        <v>Bajo</v>
      </c>
      <c r="AP17" s="15" t="s">
        <v>240</v>
      </c>
      <c r="AQ17" s="15" t="s">
        <v>31</v>
      </c>
      <c r="AR17" s="15" t="s">
        <v>67</v>
      </c>
      <c r="AS17" s="31" t="s">
        <v>133</v>
      </c>
      <c r="AT17" s="15" t="s">
        <v>0</v>
      </c>
      <c r="AU17" s="15" t="s">
        <v>241</v>
      </c>
      <c r="AV17" s="32">
        <v>44896</v>
      </c>
      <c r="AW17" s="15" t="s">
        <v>141</v>
      </c>
      <c r="AX17" s="17"/>
      <c r="AY17" s="17"/>
      <c r="AZ17" s="17"/>
      <c r="BA17" s="17"/>
      <c r="BB17" s="17"/>
      <c r="BC17" s="17"/>
      <c r="BD17" s="17"/>
      <c r="BE17" s="17"/>
      <c r="BF17" s="17"/>
      <c r="BG17" s="17"/>
    </row>
    <row r="18" spans="1:59" ht="50.25" customHeight="1" x14ac:dyDescent="0.5">
      <c r="A18" s="152"/>
      <c r="B18" s="108" t="s">
        <v>279</v>
      </c>
      <c r="C18" s="108" t="s">
        <v>274</v>
      </c>
      <c r="D18" s="108" t="s">
        <v>275</v>
      </c>
      <c r="E18" s="47">
        <v>16</v>
      </c>
      <c r="F18" s="12" t="s">
        <v>140</v>
      </c>
      <c r="G18" s="13" t="s">
        <v>95</v>
      </c>
      <c r="H18" s="13" t="s">
        <v>73</v>
      </c>
      <c r="I18" s="13" t="s">
        <v>136</v>
      </c>
      <c r="J18" s="46" t="s">
        <v>2</v>
      </c>
      <c r="K18" s="13">
        <v>1</v>
      </c>
      <c r="L18" s="13">
        <v>4</v>
      </c>
      <c r="M18" s="14" t="str">
        <f>VLOOKUP(K18*L18,'Anexo-riesgo inherente'!$C$4:$D$28,2,TRUE)</f>
        <v>Bajo</v>
      </c>
      <c r="N18" s="13" t="s">
        <v>139</v>
      </c>
      <c r="O18" s="13" t="s">
        <v>67</v>
      </c>
      <c r="P18" s="40" t="s">
        <v>82</v>
      </c>
      <c r="Q18" s="13" t="s">
        <v>103</v>
      </c>
      <c r="R18" s="13" t="s">
        <v>4</v>
      </c>
      <c r="S18" s="13"/>
      <c r="T18" s="13"/>
      <c r="U18" s="13"/>
      <c r="V18" s="13"/>
      <c r="W18" s="13"/>
      <c r="X18" s="13"/>
      <c r="Y18" s="13"/>
      <c r="Z18" s="13"/>
      <c r="AA18" s="13"/>
      <c r="AB18" s="13"/>
      <c r="AC18" s="13"/>
      <c r="AD18" s="13"/>
      <c r="AE18" s="13"/>
      <c r="AF18" s="13"/>
      <c r="AG18" s="13"/>
      <c r="AH18" s="13"/>
      <c r="AI18" s="13"/>
      <c r="AJ18" s="13"/>
      <c r="AK18" s="13"/>
      <c r="AL18" s="13"/>
      <c r="AM18" s="13">
        <v>5</v>
      </c>
      <c r="AN18" s="13">
        <v>5</v>
      </c>
      <c r="AO18" s="13" t="str">
        <f>VLOOKUP((K18*L18)-(AM18*AN18),'Anexo-riesgo inherente'!$C$2:$D$28,2,TRUE)</f>
        <v>Bajo</v>
      </c>
      <c r="AP18" s="15" t="s">
        <v>242</v>
      </c>
      <c r="AQ18" s="15" t="s">
        <v>67</v>
      </c>
      <c r="AR18" s="15" t="s">
        <v>67</v>
      </c>
      <c r="AS18" s="31" t="s">
        <v>133</v>
      </c>
      <c r="AT18" s="15" t="s">
        <v>0</v>
      </c>
      <c r="AU18" s="15" t="s">
        <v>31</v>
      </c>
      <c r="AV18" s="32">
        <v>44896</v>
      </c>
      <c r="AW18" s="15" t="s">
        <v>141</v>
      </c>
      <c r="AX18" s="17"/>
      <c r="AY18" s="17"/>
      <c r="AZ18" s="17"/>
      <c r="BA18" s="17"/>
      <c r="BB18" s="17"/>
      <c r="BC18" s="17"/>
      <c r="BD18" s="17"/>
      <c r="BE18" s="17"/>
      <c r="BF18" s="17"/>
      <c r="BG18" s="17"/>
    </row>
    <row r="19" spans="1:59" ht="41.35" x14ac:dyDescent="0.5">
      <c r="A19" s="152"/>
      <c r="B19" s="108" t="s">
        <v>279</v>
      </c>
      <c r="C19" s="108" t="s">
        <v>274</v>
      </c>
      <c r="D19" s="108" t="s">
        <v>275</v>
      </c>
      <c r="E19" s="47">
        <v>17</v>
      </c>
      <c r="F19" s="12" t="s">
        <v>114</v>
      </c>
      <c r="G19" s="13" t="s">
        <v>142</v>
      </c>
      <c r="H19" s="13" t="s">
        <v>143</v>
      </c>
      <c r="I19" s="13" t="s">
        <v>136</v>
      </c>
      <c r="J19" s="46" t="s">
        <v>2</v>
      </c>
      <c r="K19" s="13">
        <v>1</v>
      </c>
      <c r="L19" s="13">
        <v>3</v>
      </c>
      <c r="M19" s="14" t="str">
        <f>VLOOKUP(K19*L19,'Anexo-riesgo inherente'!$C$4:$D$28,2,TRUE)</f>
        <v>Bajo</v>
      </c>
      <c r="N19" s="13" t="s">
        <v>243</v>
      </c>
      <c r="O19" s="13" t="s">
        <v>244</v>
      </c>
      <c r="P19" s="40" t="s">
        <v>82</v>
      </c>
      <c r="Q19" s="13" t="s">
        <v>27</v>
      </c>
      <c r="R19" s="13" t="s">
        <v>62</v>
      </c>
      <c r="S19" s="13" t="s">
        <v>245</v>
      </c>
      <c r="T19" s="13" t="s">
        <v>31</v>
      </c>
      <c r="U19" s="40" t="s">
        <v>116</v>
      </c>
      <c r="V19" s="13" t="s">
        <v>103</v>
      </c>
      <c r="W19" s="13" t="s">
        <v>4</v>
      </c>
      <c r="X19" s="13" t="s">
        <v>246</v>
      </c>
      <c r="Y19" s="13" t="s">
        <v>31</v>
      </c>
      <c r="Z19" s="40" t="s">
        <v>128</v>
      </c>
      <c r="AA19" s="13" t="s">
        <v>27</v>
      </c>
      <c r="AB19" s="13" t="s">
        <v>0</v>
      </c>
      <c r="AC19" s="13"/>
      <c r="AD19" s="13"/>
      <c r="AE19" s="13"/>
      <c r="AF19" s="13"/>
      <c r="AG19" s="13"/>
      <c r="AH19" s="13"/>
      <c r="AI19" s="13"/>
      <c r="AJ19" s="13"/>
      <c r="AK19" s="13"/>
      <c r="AL19" s="13"/>
      <c r="AM19" s="13">
        <v>4</v>
      </c>
      <c r="AN19" s="13">
        <v>4</v>
      </c>
      <c r="AO19" s="13" t="str">
        <f>VLOOKUP((K19*L19)-(AM19*AN19),'Anexo-riesgo inherente'!$C$2:$D$28,2,TRUE)</f>
        <v>Bajo</v>
      </c>
      <c r="AP19" s="15" t="s">
        <v>247</v>
      </c>
      <c r="AQ19" s="15" t="s">
        <v>31</v>
      </c>
      <c r="AR19" s="15" t="s">
        <v>31</v>
      </c>
      <c r="AS19" s="31" t="s">
        <v>132</v>
      </c>
      <c r="AT19" s="15" t="s">
        <v>97</v>
      </c>
      <c r="AU19" s="15" t="s">
        <v>113</v>
      </c>
      <c r="AV19" s="16">
        <v>44927</v>
      </c>
      <c r="AW19" s="15" t="s">
        <v>64</v>
      </c>
      <c r="AX19" s="17"/>
      <c r="AY19" s="17"/>
      <c r="AZ19" s="17"/>
      <c r="BA19" s="17"/>
      <c r="BB19" s="17"/>
      <c r="BC19" s="17"/>
      <c r="BD19" s="17"/>
      <c r="BE19" s="17"/>
      <c r="BF19" s="17"/>
      <c r="BG19" s="17"/>
    </row>
    <row r="20" spans="1:59" ht="50.25" customHeight="1" x14ac:dyDescent="0.5">
      <c r="A20" s="153" t="s">
        <v>47</v>
      </c>
      <c r="B20" s="108" t="s">
        <v>279</v>
      </c>
      <c r="C20" s="108" t="s">
        <v>274</v>
      </c>
      <c r="D20" s="108" t="s">
        <v>275</v>
      </c>
      <c r="E20" s="47">
        <v>18</v>
      </c>
      <c r="F20" s="12" t="s">
        <v>48</v>
      </c>
      <c r="G20" s="13" t="s">
        <v>49</v>
      </c>
      <c r="H20" s="13" t="s">
        <v>50</v>
      </c>
      <c r="I20" s="13" t="s">
        <v>136</v>
      </c>
      <c r="J20" s="47" t="s">
        <v>165</v>
      </c>
      <c r="K20" s="13">
        <v>1</v>
      </c>
      <c r="L20" s="13">
        <v>4</v>
      </c>
      <c r="M20" s="14" t="str">
        <f>VLOOKUP(K20*L20,'Anexo-riesgo inherente'!$C$4:$D$28,2,TRUE)</f>
        <v>Bajo</v>
      </c>
      <c r="N20" s="13" t="s">
        <v>248</v>
      </c>
      <c r="O20" s="13" t="s">
        <v>249</v>
      </c>
      <c r="P20" s="40" t="s">
        <v>116</v>
      </c>
      <c r="Q20" s="13" t="s">
        <v>32</v>
      </c>
      <c r="R20" s="13" t="s">
        <v>4</v>
      </c>
      <c r="S20" s="13" t="s">
        <v>144</v>
      </c>
      <c r="T20" s="13" t="s">
        <v>31</v>
      </c>
      <c r="U20" s="40" t="s">
        <v>128</v>
      </c>
      <c r="V20" s="13" t="s">
        <v>145</v>
      </c>
      <c r="W20" s="13" t="s">
        <v>4</v>
      </c>
      <c r="X20" s="13" t="s">
        <v>182</v>
      </c>
      <c r="Y20" s="13" t="s">
        <v>146</v>
      </c>
      <c r="Z20" s="40" t="s">
        <v>82</v>
      </c>
      <c r="AA20" s="13" t="s">
        <v>27</v>
      </c>
      <c r="AB20" s="13" t="s">
        <v>4</v>
      </c>
      <c r="AC20" s="13"/>
      <c r="AD20" s="13"/>
      <c r="AE20" s="13"/>
      <c r="AF20" s="13"/>
      <c r="AG20" s="13"/>
      <c r="AH20" s="13"/>
      <c r="AI20" s="13"/>
      <c r="AJ20" s="13"/>
      <c r="AK20" s="13"/>
      <c r="AL20" s="13"/>
      <c r="AM20" s="13">
        <v>5</v>
      </c>
      <c r="AN20" s="13">
        <v>1</v>
      </c>
      <c r="AO20" s="13" t="str">
        <f>VLOOKUP((K20*L20)-(AM20*AN20),'Anexo-riesgo inherente'!$C$2:$D$28,2,TRUE)</f>
        <v>Bajo</v>
      </c>
      <c r="AP20" s="15" t="s">
        <v>229</v>
      </c>
      <c r="AQ20" s="15"/>
      <c r="AR20" s="15"/>
      <c r="AS20" s="31" t="s">
        <v>133</v>
      </c>
      <c r="AT20" s="15" t="s">
        <v>4</v>
      </c>
      <c r="AU20" s="15" t="s">
        <v>113</v>
      </c>
      <c r="AV20" s="32">
        <v>44896</v>
      </c>
      <c r="AW20" s="15" t="s">
        <v>141</v>
      </c>
      <c r="AX20" s="17"/>
      <c r="AY20" s="17"/>
      <c r="AZ20" s="17"/>
      <c r="BA20" s="17"/>
      <c r="BB20" s="17"/>
      <c r="BC20" s="17"/>
      <c r="BD20" s="17"/>
      <c r="BE20" s="17"/>
      <c r="BF20" s="17"/>
      <c r="BG20" s="17"/>
    </row>
    <row r="21" spans="1:59" ht="85.5" customHeight="1" x14ac:dyDescent="0.5">
      <c r="A21" s="153"/>
      <c r="B21" s="108" t="s">
        <v>279</v>
      </c>
      <c r="C21" s="108" t="s">
        <v>274</v>
      </c>
      <c r="D21" s="108" t="s">
        <v>275</v>
      </c>
      <c r="E21" s="47">
        <v>19</v>
      </c>
      <c r="F21" s="12" t="s">
        <v>51</v>
      </c>
      <c r="G21" s="13" t="s">
        <v>147</v>
      </c>
      <c r="H21" s="13" t="s">
        <v>115</v>
      </c>
      <c r="I21" s="13" t="s">
        <v>136</v>
      </c>
      <c r="J21" s="47" t="s">
        <v>165</v>
      </c>
      <c r="K21" s="13">
        <v>1</v>
      </c>
      <c r="L21" s="13">
        <v>4</v>
      </c>
      <c r="M21" s="14" t="str">
        <f>VLOOKUP(K21*L21,'Anexo-riesgo inherente'!$C$4:$D$28,2,TRUE)</f>
        <v>Bajo</v>
      </c>
      <c r="N21" s="13" t="s">
        <v>248</v>
      </c>
      <c r="O21" s="13" t="s">
        <v>249</v>
      </c>
      <c r="P21" s="40" t="s">
        <v>116</v>
      </c>
      <c r="Q21" s="13" t="s">
        <v>32</v>
      </c>
      <c r="R21" s="13" t="s">
        <v>4</v>
      </c>
      <c r="S21" s="13"/>
      <c r="T21" s="13"/>
      <c r="U21" s="40"/>
      <c r="V21" s="13"/>
      <c r="W21" s="13"/>
      <c r="X21" s="13"/>
      <c r="Y21" s="13"/>
      <c r="Z21" s="13"/>
      <c r="AA21" s="13"/>
      <c r="AB21" s="13"/>
      <c r="AC21" s="13"/>
      <c r="AD21" s="13"/>
      <c r="AE21" s="13"/>
      <c r="AF21" s="13"/>
      <c r="AG21" s="13"/>
      <c r="AH21" s="13"/>
      <c r="AI21" s="13"/>
      <c r="AJ21" s="13"/>
      <c r="AK21" s="13"/>
      <c r="AL21" s="13"/>
      <c r="AM21" s="13">
        <v>4</v>
      </c>
      <c r="AN21" s="13">
        <v>1</v>
      </c>
      <c r="AO21" s="13" t="str">
        <f>VLOOKUP((K21*L21)-(AM21*AN21),'Anexo-riesgo inherente'!$C$2:$D$28,2,TRUE)</f>
        <v>Bajo</v>
      </c>
      <c r="AP21" s="15" t="s">
        <v>250</v>
      </c>
      <c r="AQ21" s="15" t="s">
        <v>31</v>
      </c>
      <c r="AR21" s="15" t="s">
        <v>67</v>
      </c>
      <c r="AS21" s="31" t="s">
        <v>132</v>
      </c>
      <c r="AT21" s="15" t="s">
        <v>97</v>
      </c>
      <c r="AU21" s="15" t="s">
        <v>241</v>
      </c>
      <c r="AV21" s="32">
        <v>44774</v>
      </c>
      <c r="AW21" s="15" t="s">
        <v>64</v>
      </c>
      <c r="AX21" s="17"/>
      <c r="AY21" s="17"/>
      <c r="AZ21" s="17"/>
      <c r="BA21" s="17"/>
      <c r="BB21" s="17"/>
      <c r="BC21" s="17"/>
      <c r="BD21" s="17"/>
      <c r="BE21" s="17"/>
      <c r="BF21" s="17"/>
      <c r="BG21" s="17"/>
    </row>
    <row r="22" spans="1:59" ht="49.25" customHeight="1" x14ac:dyDescent="0.5">
      <c r="A22" s="147" t="s">
        <v>148</v>
      </c>
      <c r="B22" s="108" t="s">
        <v>279</v>
      </c>
      <c r="C22" s="108" t="s">
        <v>274</v>
      </c>
      <c r="D22" s="108" t="s">
        <v>275</v>
      </c>
      <c r="E22" s="47">
        <v>20</v>
      </c>
      <c r="F22" s="12" t="s">
        <v>194</v>
      </c>
      <c r="G22" s="13" t="s">
        <v>207</v>
      </c>
      <c r="H22" s="13" t="s">
        <v>208</v>
      </c>
      <c r="I22" s="26" t="s">
        <v>78</v>
      </c>
      <c r="J22" s="89" t="s">
        <v>166</v>
      </c>
      <c r="K22" s="13">
        <v>1</v>
      </c>
      <c r="L22" s="13">
        <v>4</v>
      </c>
      <c r="M22" s="14" t="str">
        <f>VLOOKUP(K22*L22,'[6]Anexo-riesgo inherente'!$C$4:$D$28,2,TRUE)</f>
        <v>Bajo</v>
      </c>
      <c r="N22" s="13" t="s">
        <v>183</v>
      </c>
      <c r="O22" s="13" t="s">
        <v>251</v>
      </c>
      <c r="P22" s="40" t="s">
        <v>83</v>
      </c>
      <c r="Q22" s="13" t="s">
        <v>32</v>
      </c>
      <c r="R22" s="13" t="s">
        <v>4</v>
      </c>
      <c r="S22" s="13" t="s">
        <v>252</v>
      </c>
      <c r="T22" s="13" t="s">
        <v>31</v>
      </c>
      <c r="U22" s="40" t="s">
        <v>82</v>
      </c>
      <c r="V22" s="13" t="s">
        <v>32</v>
      </c>
      <c r="W22" s="13" t="s">
        <v>4</v>
      </c>
      <c r="X22" s="13" t="s">
        <v>186</v>
      </c>
      <c r="Y22" s="13" t="s">
        <v>326</v>
      </c>
      <c r="Z22" s="40" t="s">
        <v>128</v>
      </c>
      <c r="AA22" s="13" t="s">
        <v>32</v>
      </c>
      <c r="AB22" s="13" t="s">
        <v>4</v>
      </c>
      <c r="AC22" s="13"/>
      <c r="AD22" s="13"/>
      <c r="AE22" s="40"/>
      <c r="AF22" s="13"/>
      <c r="AG22" s="13"/>
      <c r="AH22" s="13"/>
      <c r="AI22" s="13"/>
      <c r="AJ22" s="13"/>
      <c r="AK22" s="13"/>
      <c r="AL22" s="13"/>
      <c r="AM22" s="13">
        <v>3</v>
      </c>
      <c r="AN22" s="13">
        <v>3</v>
      </c>
      <c r="AO22" s="13" t="str">
        <f>VLOOKUP((K22*L22)-(AM22*AN22),'Anexo-riesgo inherente'!$C$2:$D$28,2,TRUE)</f>
        <v>Bajo</v>
      </c>
      <c r="AP22" s="15" t="s">
        <v>253</v>
      </c>
      <c r="AQ22" s="15" t="s">
        <v>31</v>
      </c>
      <c r="AR22" s="15" t="s">
        <v>67</v>
      </c>
      <c r="AS22" s="31" t="s">
        <v>132</v>
      </c>
      <c r="AT22" s="15" t="s">
        <v>0</v>
      </c>
      <c r="AU22" s="15" t="s">
        <v>113</v>
      </c>
      <c r="AV22" s="32">
        <v>44774</v>
      </c>
      <c r="AW22" s="15" t="s">
        <v>64</v>
      </c>
      <c r="AX22" s="17"/>
      <c r="AY22" s="13" t="s">
        <v>184</v>
      </c>
      <c r="AZ22" s="13" t="s">
        <v>185</v>
      </c>
      <c r="BA22" s="40" t="s">
        <v>82</v>
      </c>
      <c r="BB22" s="13" t="s">
        <v>32</v>
      </c>
      <c r="BC22" s="13" t="s">
        <v>4</v>
      </c>
      <c r="BD22" s="17"/>
      <c r="BE22" s="17"/>
      <c r="BF22" s="17"/>
      <c r="BG22" s="17"/>
    </row>
    <row r="23" spans="1:59" ht="41.35" x14ac:dyDescent="0.5">
      <c r="A23" s="148"/>
      <c r="B23" s="108" t="s">
        <v>279</v>
      </c>
      <c r="C23" s="108" t="s">
        <v>274</v>
      </c>
      <c r="D23" s="108" t="s">
        <v>275</v>
      </c>
      <c r="E23" s="47">
        <v>21</v>
      </c>
      <c r="F23" s="12" t="s">
        <v>167</v>
      </c>
      <c r="G23" s="13" t="s">
        <v>206</v>
      </c>
      <c r="H23" s="13" t="s">
        <v>149</v>
      </c>
      <c r="I23" s="26" t="s">
        <v>78</v>
      </c>
      <c r="J23" s="89" t="s">
        <v>166</v>
      </c>
      <c r="K23" s="13">
        <v>1</v>
      </c>
      <c r="L23" s="13">
        <v>4</v>
      </c>
      <c r="M23" s="14" t="str">
        <f>VLOOKUP(K23*L23,'[6]Anexo-riesgo inherente'!$C$4:$D$28,2,TRUE)</f>
        <v>Bajo</v>
      </c>
      <c r="N23" s="13"/>
      <c r="O23" s="13"/>
      <c r="P23" s="40"/>
      <c r="Q23" s="13"/>
      <c r="R23" s="13"/>
      <c r="S23" s="13"/>
      <c r="T23" s="13"/>
      <c r="U23" s="40"/>
      <c r="V23" s="13"/>
      <c r="W23" s="13"/>
      <c r="X23" s="13"/>
      <c r="Y23" s="13"/>
      <c r="Z23" s="13"/>
      <c r="AA23" s="13"/>
      <c r="AB23" s="13"/>
      <c r="AC23" s="13"/>
      <c r="AD23" s="13"/>
      <c r="AE23" s="13"/>
      <c r="AF23" s="13"/>
      <c r="AG23" s="13"/>
      <c r="AH23" s="13"/>
      <c r="AI23" s="13"/>
      <c r="AJ23" s="13"/>
      <c r="AK23" s="13"/>
      <c r="AL23" s="13"/>
      <c r="AM23" s="13"/>
      <c r="AN23" s="13"/>
      <c r="AO23" s="13" t="str">
        <f>VLOOKUP((K23*L23)-(AM23*AN23),'Anexo-riesgo inherente'!$C$2:$D$28,2,TRUE)</f>
        <v>Bajo</v>
      </c>
      <c r="AP23" s="15" t="s">
        <v>254</v>
      </c>
      <c r="AQ23" s="15" t="s">
        <v>31</v>
      </c>
      <c r="AR23" s="15" t="s">
        <v>255</v>
      </c>
      <c r="AS23" s="31" t="s">
        <v>132</v>
      </c>
      <c r="AT23" s="15" t="s">
        <v>0</v>
      </c>
      <c r="AU23" s="15" t="s">
        <v>113</v>
      </c>
      <c r="AV23" s="32">
        <v>44774</v>
      </c>
      <c r="AW23" s="15" t="s">
        <v>64</v>
      </c>
    </row>
  </sheetData>
  <sheetProtection selectLockedCells="1"/>
  <mergeCells count="10">
    <mergeCell ref="N1:R1"/>
    <mergeCell ref="AM1:AO1"/>
    <mergeCell ref="AP1:AT1"/>
    <mergeCell ref="AU1:AW1"/>
    <mergeCell ref="A22:A23"/>
    <mergeCell ref="A3:A12"/>
    <mergeCell ref="A13:A19"/>
    <mergeCell ref="A20:A21"/>
    <mergeCell ref="F1:H1"/>
    <mergeCell ref="K1:M1"/>
  </mergeCells>
  <conditionalFormatting sqref="F7:M10 F11:H12 K11:M12 F4:J5 G20:M20 K14:M14 K17:M18 F19:M19 F13:M13 F15:M16 F21:M21 E4:E23 K5:L6">
    <cfRule type="expression" dxfId="753" priority="691">
      <formula>$M4="Crítico"</formula>
    </cfRule>
    <cfRule type="expression" dxfId="752" priority="692">
      <formula>$M4="Alto"</formula>
    </cfRule>
    <cfRule type="expression" dxfId="751" priority="693">
      <formula>$M4="Moderado"</formula>
    </cfRule>
    <cfRule type="expression" dxfId="750" priority="694">
      <formula>$M4="Bajo"</formula>
    </cfRule>
  </conditionalFormatting>
  <conditionalFormatting sqref="F3:M3">
    <cfRule type="expression" dxfId="749" priority="687">
      <formula>$M3="Crítico"</formula>
    </cfRule>
    <cfRule type="expression" dxfId="748" priority="688">
      <formula>$M3="Alto"</formula>
    </cfRule>
    <cfRule type="expression" dxfId="747" priority="689">
      <formula>$M3="Moderado"</formula>
    </cfRule>
    <cfRule type="expression" dxfId="746" priority="690">
      <formula>$M3="Bajo"</formula>
    </cfRule>
  </conditionalFormatting>
  <conditionalFormatting sqref="K4:M4">
    <cfRule type="expression" dxfId="745" priority="683">
      <formula>$M4="Crítico"</formula>
    </cfRule>
    <cfRule type="expression" dxfId="744" priority="684">
      <formula>$M4="Alto"</formula>
    </cfRule>
    <cfRule type="expression" dxfId="743" priority="685">
      <formula>$M4="Moderado"</formula>
    </cfRule>
    <cfRule type="expression" dxfId="742" priority="686">
      <formula>$M4="Bajo"</formula>
    </cfRule>
  </conditionalFormatting>
  <conditionalFormatting sqref="F14:H14">
    <cfRule type="expression" dxfId="741" priority="675">
      <formula>$M14="Crítico"</formula>
    </cfRule>
    <cfRule type="expression" dxfId="740" priority="676">
      <formula>$M14="Alto"</formula>
    </cfRule>
    <cfRule type="expression" dxfId="739" priority="677">
      <formula>$M14="Moderado"</formula>
    </cfRule>
    <cfRule type="expression" dxfId="738" priority="678">
      <formula>$M14="Bajo"</formula>
    </cfRule>
  </conditionalFormatting>
  <conditionalFormatting sqref="N8 N9:O9 Q11:AO11 S21:T21 V15:Y15 N19:O20 Q18:AO18 V23:AO23 AD3:AG3 AM3:AO3 O5:R5 Q9:T9 N11:O15 N17:O17 Q17 S17:AO17 V12:W12 AH12:AO12 AA15:AO15 Q19:T20 V21:AO21 V19:Y20 W22:Y22 AA22:AD22 AF22:AO22 N3:AB3 N4:AO4 N7:AO7 Q8:AN8 V9:Y9 AA9:AO9 V13:AO14 AA19:AO20 Q21:R23 AC6:AO6 W5:AO5 Q12:T16 V16:AO16 V10:W10 BB22:BC22 X6 AA6">
    <cfRule type="expression" dxfId="737" priority="671">
      <formula>$AO3="Crítico"</formula>
    </cfRule>
    <cfRule type="expression" dxfId="736" priority="672">
      <formula>$AO3="Alto"</formula>
    </cfRule>
    <cfRule type="expression" dxfId="735" priority="673">
      <formula>$AO3="Moderado"</formula>
    </cfRule>
    <cfRule type="expression" dxfId="734" priority="674">
      <formula>$AO3="Bajo"</formula>
    </cfRule>
  </conditionalFormatting>
  <conditionalFormatting sqref="F20">
    <cfRule type="expression" dxfId="733" priority="667">
      <formula>$M20="Crítico"</formula>
    </cfRule>
    <cfRule type="expression" dxfId="732" priority="668">
      <formula>$M20="Alto"</formula>
    </cfRule>
    <cfRule type="expression" dxfId="731" priority="669">
      <formula>$M20="Moderado"</formula>
    </cfRule>
    <cfRule type="expression" dxfId="730" priority="670">
      <formula>$M20="Bajo"</formula>
    </cfRule>
  </conditionalFormatting>
  <conditionalFormatting sqref="F17:H17">
    <cfRule type="expression" dxfId="729" priority="659">
      <formula>$M17="Crítico"</formula>
    </cfRule>
    <cfRule type="expression" dxfId="728" priority="660">
      <formula>$M17="Alto"</formula>
    </cfRule>
    <cfRule type="expression" dxfId="727" priority="661">
      <formula>$M17="Moderado"</formula>
    </cfRule>
    <cfRule type="expression" dxfId="726" priority="662">
      <formula>$M17="Bajo"</formula>
    </cfRule>
  </conditionalFormatting>
  <conditionalFormatting sqref="O8">
    <cfRule type="expression" dxfId="725" priority="651">
      <formula>$AO8="Crítico"</formula>
    </cfRule>
    <cfRule type="expression" dxfId="724" priority="652">
      <formula>$AO8="Alto"</formula>
    </cfRule>
    <cfRule type="expression" dxfId="723" priority="653">
      <formula>$AO8="Moderado"</formula>
    </cfRule>
    <cfRule type="expression" dxfId="722" priority="654">
      <formula>$AO8="Bajo"</formula>
    </cfRule>
  </conditionalFormatting>
  <conditionalFormatting sqref="M5">
    <cfRule type="expression" dxfId="721" priority="647">
      <formula>$M5="Crítico"</formula>
    </cfRule>
    <cfRule type="expression" dxfId="720" priority="648">
      <formula>$M5="Alto"</formula>
    </cfRule>
    <cfRule type="expression" dxfId="719" priority="649">
      <formula>$M5="Moderado"</formula>
    </cfRule>
    <cfRule type="expression" dxfId="718" priority="650">
      <formula>$M5="Bajo"</formula>
    </cfRule>
  </conditionalFormatting>
  <conditionalFormatting sqref="AO8">
    <cfRule type="expression" dxfId="717" priority="643">
      <formula>$AO8="Crítico"</formula>
    </cfRule>
    <cfRule type="expression" dxfId="716" priority="644">
      <formula>$AO8="Alto"</formula>
    </cfRule>
    <cfRule type="expression" dxfId="715" priority="645">
      <formula>$AO8="Moderado"</formula>
    </cfRule>
    <cfRule type="expression" dxfId="714" priority="646">
      <formula>$AO8="Bajo"</formula>
    </cfRule>
  </conditionalFormatting>
  <conditionalFormatting sqref="AO10">
    <cfRule type="expression" dxfId="713" priority="631">
      <formula>$AO10="Crítico"</formula>
    </cfRule>
    <cfRule type="expression" dxfId="712" priority="632">
      <formula>$AO10="Alto"</formula>
    </cfRule>
    <cfRule type="expression" dxfId="711" priority="633">
      <formula>$AO10="Moderado"</formula>
    </cfRule>
    <cfRule type="expression" dxfId="710" priority="634">
      <formula>$AO10="Bajo"</formula>
    </cfRule>
  </conditionalFormatting>
  <conditionalFormatting sqref="AM10:AN10">
    <cfRule type="expression" dxfId="709" priority="627">
      <formula>$AO10="Crítico"</formula>
    </cfRule>
    <cfRule type="expression" dxfId="708" priority="628">
      <formula>$AO10="Alto"</formula>
    </cfRule>
    <cfRule type="expression" dxfId="707" priority="629">
      <formula>$AO10="Moderado"</formula>
    </cfRule>
    <cfRule type="expression" dxfId="706" priority="630">
      <formula>$AO10="Bajo"</formula>
    </cfRule>
  </conditionalFormatting>
  <conditionalFormatting sqref="X10:AL10">
    <cfRule type="expression" dxfId="705" priority="619">
      <formula>$AO10="Crítico"</formula>
    </cfRule>
    <cfRule type="expression" dxfId="704" priority="620">
      <formula>$AO10="Alto"</formula>
    </cfRule>
    <cfRule type="expression" dxfId="703" priority="621">
      <formula>$AO10="Moderado"</formula>
    </cfRule>
    <cfRule type="expression" dxfId="702" priority="622">
      <formula>$AO10="Bajo"</formula>
    </cfRule>
  </conditionalFormatting>
  <conditionalFormatting sqref="N5">
    <cfRule type="expression" dxfId="701" priority="615">
      <formula>$AO5="Crítico"</formula>
    </cfRule>
    <cfRule type="expression" dxfId="700" priority="616">
      <formula>$AO5="Alto"</formula>
    </cfRule>
    <cfRule type="expression" dxfId="699" priority="617">
      <formula>$AO5="Moderado"</formula>
    </cfRule>
    <cfRule type="expression" dxfId="698" priority="618">
      <formula>$AO5="Bajo"</formula>
    </cfRule>
  </conditionalFormatting>
  <conditionalFormatting sqref="I11:J12">
    <cfRule type="expression" dxfId="697" priority="611">
      <formula>$M11="Crítico"</formula>
    </cfRule>
    <cfRule type="expression" dxfId="696" priority="612">
      <formula>$M11="Alto"</formula>
    </cfRule>
    <cfRule type="expression" dxfId="695" priority="613">
      <formula>$M11="Moderado"</formula>
    </cfRule>
    <cfRule type="expression" dxfId="694" priority="614">
      <formula>$M11="Bajo"</formula>
    </cfRule>
  </conditionalFormatting>
  <conditionalFormatting sqref="AC3">
    <cfRule type="expression" dxfId="693" priority="603">
      <formula>$AO3="Crítico"</formula>
    </cfRule>
    <cfRule type="expression" dxfId="692" priority="604">
      <formula>$AO3="Alto"</formula>
    </cfRule>
    <cfRule type="expression" dxfId="691" priority="605">
      <formula>$AO3="Moderado"</formula>
    </cfRule>
    <cfRule type="expression" dxfId="690" priority="606">
      <formula>$AO3="Bajo"</formula>
    </cfRule>
  </conditionalFormatting>
  <conditionalFormatting sqref="P8">
    <cfRule type="expression" dxfId="689" priority="599">
      <formula>$AO8="Crítico"</formula>
    </cfRule>
    <cfRule type="expression" dxfId="688" priority="600">
      <formula>$AO8="Alto"</formula>
    </cfRule>
    <cfRule type="expression" dxfId="687" priority="601">
      <formula>$AO8="Moderado"</formula>
    </cfRule>
    <cfRule type="expression" dxfId="686" priority="602">
      <formula>$AO8="Bajo"</formula>
    </cfRule>
  </conditionalFormatting>
  <conditionalFormatting sqref="P11">
    <cfRule type="expression" dxfId="685" priority="581">
      <formula>$AO11="Crítico"</formula>
    </cfRule>
    <cfRule type="expression" dxfId="684" priority="582">
      <formula>$AO11="Alto"</formula>
    </cfRule>
    <cfRule type="expression" dxfId="683" priority="583">
      <formula>$AO11="Moderado"</formula>
    </cfRule>
    <cfRule type="expression" dxfId="682" priority="584">
      <formula>$AO11="Bajo"</formula>
    </cfRule>
  </conditionalFormatting>
  <conditionalFormatting sqref="P12">
    <cfRule type="expression" dxfId="681" priority="575">
      <formula>$AO12="Crítico"</formula>
    </cfRule>
    <cfRule type="expression" dxfId="680" priority="576">
      <formula>$AO12="Alto"</formula>
    </cfRule>
    <cfRule type="expression" dxfId="679" priority="577">
      <formula>$AO12="Moderado"</formula>
    </cfRule>
    <cfRule type="expression" dxfId="678" priority="578">
      <formula>$AO12="Bajo"</formula>
    </cfRule>
  </conditionalFormatting>
  <conditionalFormatting sqref="U13">
    <cfRule type="expression" dxfId="677" priority="565">
      <formula>$AO13="Crítico"</formula>
    </cfRule>
    <cfRule type="expression" dxfId="676" priority="566">
      <formula>$AO13="Alto"</formula>
    </cfRule>
    <cfRule type="expression" dxfId="675" priority="567">
      <formula>$AO13="Moderado"</formula>
    </cfRule>
    <cfRule type="expression" dxfId="674" priority="568">
      <formula>$AO13="Bajo"</formula>
    </cfRule>
  </conditionalFormatting>
  <conditionalFormatting sqref="I14:J14">
    <cfRule type="expression" dxfId="673" priority="559">
      <formula>$M14="Crítico"</formula>
    </cfRule>
    <cfRule type="expression" dxfId="672" priority="560">
      <formula>$M14="Alto"</formula>
    </cfRule>
    <cfRule type="expression" dxfId="671" priority="561">
      <formula>$M14="Moderado"</formula>
    </cfRule>
    <cfRule type="expression" dxfId="670" priority="562">
      <formula>$M14="Bajo"</formula>
    </cfRule>
  </conditionalFormatting>
  <conditionalFormatting sqref="P14">
    <cfRule type="expression" dxfId="669" priority="555">
      <formula>$AO14="Crítico"</formula>
    </cfRule>
    <cfRule type="expression" dxfId="668" priority="556">
      <formula>$AO14="Alto"</formula>
    </cfRule>
    <cfRule type="expression" dxfId="667" priority="557">
      <formula>$AO14="Moderado"</formula>
    </cfRule>
    <cfRule type="expression" dxfId="666" priority="558">
      <formula>$AO14="Bajo"</formula>
    </cfRule>
  </conditionalFormatting>
  <conditionalFormatting sqref="P15">
    <cfRule type="expression" dxfId="665" priority="549">
      <formula>$AO15="Crítico"</formula>
    </cfRule>
    <cfRule type="expression" dxfId="664" priority="550">
      <formula>$AO15="Alto"</formula>
    </cfRule>
    <cfRule type="expression" dxfId="663" priority="551">
      <formula>$AO15="Moderado"</formula>
    </cfRule>
    <cfRule type="expression" dxfId="662" priority="552">
      <formula>$AO15="Bajo"</formula>
    </cfRule>
  </conditionalFormatting>
  <conditionalFormatting sqref="U15">
    <cfRule type="expression" dxfId="661" priority="545">
      <formula>$AO15="Crítico"</formula>
    </cfRule>
    <cfRule type="expression" dxfId="660" priority="546">
      <formula>$AO15="Alto"</formula>
    </cfRule>
    <cfRule type="expression" dxfId="659" priority="547">
      <formula>$AO15="Moderado"</formula>
    </cfRule>
    <cfRule type="expression" dxfId="658" priority="548">
      <formula>$AO15="Bajo"</formula>
    </cfRule>
  </conditionalFormatting>
  <conditionalFormatting sqref="I17:J17">
    <cfRule type="expression" dxfId="657" priority="525">
      <formula>$M17="Crítico"</formula>
    </cfRule>
    <cfRule type="expression" dxfId="656" priority="526">
      <formula>$M17="Alto"</formula>
    </cfRule>
    <cfRule type="expression" dxfId="655" priority="527">
      <formula>$M17="Moderado"</formula>
    </cfRule>
    <cfRule type="expression" dxfId="654" priority="528">
      <formula>$M17="Bajo"</formula>
    </cfRule>
  </conditionalFormatting>
  <conditionalFormatting sqref="P17">
    <cfRule type="expression" dxfId="653" priority="521">
      <formula>$AO17="Crítico"</formula>
    </cfRule>
    <cfRule type="expression" dxfId="652" priority="522">
      <formula>$AO17="Alto"</formula>
    </cfRule>
    <cfRule type="expression" dxfId="651" priority="523">
      <formula>$AO17="Moderado"</formula>
    </cfRule>
    <cfRule type="expression" dxfId="650" priority="524">
      <formula>$AO17="Bajo"</formula>
    </cfRule>
  </conditionalFormatting>
  <conditionalFormatting sqref="M18">
    <cfRule type="expression" dxfId="649" priority="515">
      <formula>$M18="Crítico"</formula>
    </cfRule>
    <cfRule type="expression" dxfId="648" priority="516">
      <formula>$M18="Alto"</formula>
    </cfRule>
    <cfRule type="expression" dxfId="647" priority="517">
      <formula>$M18="Moderado"</formula>
    </cfRule>
    <cfRule type="expression" dxfId="646" priority="518">
      <formula>$M18="Bajo"</formula>
    </cfRule>
  </conditionalFormatting>
  <conditionalFormatting sqref="N18:O18">
    <cfRule type="expression" dxfId="645" priority="511">
      <formula>$AO18="Crítico"</formula>
    </cfRule>
    <cfRule type="expression" dxfId="644" priority="512">
      <formula>$AO18="Alto"</formula>
    </cfRule>
    <cfRule type="expression" dxfId="643" priority="513">
      <formula>$AO18="Moderado"</formula>
    </cfRule>
    <cfRule type="expression" dxfId="642" priority="514">
      <formula>$AO18="Bajo"</formula>
    </cfRule>
  </conditionalFormatting>
  <conditionalFormatting sqref="F18:H18">
    <cfRule type="expression" dxfId="641" priority="507">
      <formula>$M18="Crítico"</formula>
    </cfRule>
    <cfRule type="expression" dxfId="640" priority="508">
      <formula>$M18="Alto"</formula>
    </cfRule>
    <cfRule type="expression" dxfId="639" priority="509">
      <formula>$M18="Moderado"</formula>
    </cfRule>
    <cfRule type="expression" dxfId="638" priority="510">
      <formula>$M18="Bajo"</formula>
    </cfRule>
  </conditionalFormatting>
  <conditionalFormatting sqref="I18:J18">
    <cfRule type="expression" dxfId="637" priority="503">
      <formula>$M18="Crítico"</formula>
    </cfRule>
    <cfRule type="expression" dxfId="636" priority="504">
      <formula>$M18="Alto"</formula>
    </cfRule>
    <cfRule type="expression" dxfId="635" priority="505">
      <formula>$M18="Moderado"</formula>
    </cfRule>
    <cfRule type="expression" dxfId="634" priority="506">
      <formula>$M18="Bajo"</formula>
    </cfRule>
  </conditionalFormatting>
  <conditionalFormatting sqref="P18">
    <cfRule type="expression" dxfId="633" priority="499">
      <formula>$AO18="Crítico"</formula>
    </cfRule>
    <cfRule type="expression" dxfId="632" priority="500">
      <formula>$AO18="Alto"</formula>
    </cfRule>
    <cfRule type="expression" dxfId="631" priority="501">
      <formula>$AO18="Moderado"</formula>
    </cfRule>
    <cfRule type="expression" dxfId="630" priority="502">
      <formula>$AO18="Bajo"</formula>
    </cfRule>
  </conditionalFormatting>
  <conditionalFormatting sqref="P19">
    <cfRule type="expression" dxfId="629" priority="493">
      <formula>$AO19="Crítico"</formula>
    </cfRule>
    <cfRule type="expression" dxfId="628" priority="494">
      <formula>$AO19="Alto"</formula>
    </cfRule>
    <cfRule type="expression" dxfId="627" priority="495">
      <formula>$AO19="Moderado"</formula>
    </cfRule>
    <cfRule type="expression" dxfId="626" priority="496">
      <formula>$AO19="Bajo"</formula>
    </cfRule>
  </conditionalFormatting>
  <conditionalFormatting sqref="U19">
    <cfRule type="expression" dxfId="625" priority="489">
      <formula>$AO19="Crítico"</formula>
    </cfRule>
    <cfRule type="expression" dxfId="624" priority="490">
      <formula>$AO19="Alto"</formula>
    </cfRule>
    <cfRule type="expression" dxfId="623" priority="491">
      <formula>$AO19="Moderado"</formula>
    </cfRule>
    <cfRule type="expression" dxfId="622" priority="492">
      <formula>$AO19="Bajo"</formula>
    </cfRule>
  </conditionalFormatting>
  <conditionalFormatting sqref="P20">
    <cfRule type="expression" dxfId="621" priority="483">
      <formula>$AO20="Crítico"</formula>
    </cfRule>
    <cfRule type="expression" dxfId="620" priority="484">
      <formula>$AO20="Alto"</formula>
    </cfRule>
    <cfRule type="expression" dxfId="619" priority="485">
      <formula>$AO20="Moderado"</formula>
    </cfRule>
    <cfRule type="expression" dxfId="618" priority="486">
      <formula>$AO20="Bajo"</formula>
    </cfRule>
  </conditionalFormatting>
  <conditionalFormatting sqref="U20">
    <cfRule type="expression" dxfId="617" priority="479">
      <formula>$AO20="Crítico"</formula>
    </cfRule>
    <cfRule type="expression" dxfId="616" priority="480">
      <formula>$AO20="Alto"</formula>
    </cfRule>
    <cfRule type="expression" dxfId="615" priority="481">
      <formula>$AO20="Moderado"</formula>
    </cfRule>
    <cfRule type="expression" dxfId="614" priority="482">
      <formula>$AO20="Bajo"</formula>
    </cfRule>
  </conditionalFormatting>
  <conditionalFormatting sqref="U21">
    <cfRule type="expression" dxfId="613" priority="465">
      <formula>$AO21="Crítico"</formula>
    </cfRule>
    <cfRule type="expression" dxfId="612" priority="466">
      <formula>$AO21="Alto"</formula>
    </cfRule>
    <cfRule type="expression" dxfId="611" priority="467">
      <formula>$AO21="Moderado"</formula>
    </cfRule>
    <cfRule type="expression" dxfId="610" priority="468">
      <formula>$AO21="Bajo"</formula>
    </cfRule>
  </conditionalFormatting>
  <conditionalFormatting sqref="F22:H23">
    <cfRule type="expression" dxfId="609" priority="459">
      <formula>$M22="Crítico"</formula>
    </cfRule>
    <cfRule type="expression" dxfId="608" priority="460">
      <formula>$M22="Alto"</formula>
    </cfRule>
    <cfRule type="expression" dxfId="607" priority="461">
      <formula>$M22="Moderado"</formula>
    </cfRule>
    <cfRule type="expression" dxfId="606" priority="462">
      <formula>$M22="Bajo"</formula>
    </cfRule>
  </conditionalFormatting>
  <conditionalFormatting sqref="I22:J23">
    <cfRule type="expression" dxfId="605" priority="455">
      <formula>$M22="Crítico"</formula>
    </cfRule>
    <cfRule type="expression" dxfId="604" priority="456">
      <formula>$M22="Alto"</formula>
    </cfRule>
    <cfRule type="expression" dxfId="603" priority="457">
      <formula>$M22="Moderado"</formula>
    </cfRule>
    <cfRule type="expression" dxfId="602" priority="458">
      <formula>$M22="Bajo"</formula>
    </cfRule>
  </conditionalFormatting>
  <conditionalFormatting sqref="K22:M22">
    <cfRule type="expression" dxfId="601" priority="451">
      <formula>$M22="Crítico"</formula>
    </cfRule>
    <cfRule type="expression" dxfId="600" priority="452">
      <formula>$M22="Alto"</formula>
    </cfRule>
    <cfRule type="expression" dxfId="599" priority="453">
      <formula>$M22="Moderado"</formula>
    </cfRule>
    <cfRule type="expression" dxfId="598" priority="454">
      <formula>$M22="Bajo"</formula>
    </cfRule>
  </conditionalFormatting>
  <conditionalFormatting sqref="K23:L23">
    <cfRule type="expression" dxfId="597" priority="447">
      <formula>$M23="Crítico"</formula>
    </cfRule>
    <cfRule type="expression" dxfId="596" priority="448">
      <formula>$M23="Alto"</formula>
    </cfRule>
    <cfRule type="expression" dxfId="595" priority="449">
      <formula>$M23="Moderado"</formula>
    </cfRule>
    <cfRule type="expression" dxfId="594" priority="450">
      <formula>$M23="Bajo"</formula>
    </cfRule>
  </conditionalFormatting>
  <conditionalFormatting sqref="M23">
    <cfRule type="expression" dxfId="593" priority="443">
      <formula>$M23="Crítico"</formula>
    </cfRule>
    <cfRule type="expression" dxfId="592" priority="444">
      <formula>$M23="Alto"</formula>
    </cfRule>
    <cfRule type="expression" dxfId="591" priority="445">
      <formula>$M23="Moderado"</formula>
    </cfRule>
    <cfRule type="expression" dxfId="590" priority="446">
      <formula>$M23="Bajo"</formula>
    </cfRule>
  </conditionalFormatting>
  <conditionalFormatting sqref="S23:T23">
    <cfRule type="expression" dxfId="589" priority="439">
      <formula>$AO23="Crítico"</formula>
    </cfRule>
    <cfRule type="expression" dxfId="588" priority="440">
      <formula>$AO23="Alto"</formula>
    </cfRule>
    <cfRule type="expression" dxfId="587" priority="441">
      <formula>$AO23="Moderado"</formula>
    </cfRule>
    <cfRule type="expression" dxfId="586" priority="442">
      <formula>$AO23="Bajo"</formula>
    </cfRule>
  </conditionalFormatting>
  <conditionalFormatting sqref="N22:O23">
    <cfRule type="expression" dxfId="585" priority="435">
      <formula>$AO22="Crítico"</formula>
    </cfRule>
    <cfRule type="expression" dxfId="584" priority="436">
      <formula>$AO22="Alto"</formula>
    </cfRule>
    <cfRule type="expression" dxfId="583" priority="437">
      <formula>$AO22="Moderado"</formula>
    </cfRule>
    <cfRule type="expression" dxfId="582" priority="438">
      <formula>$AO22="Bajo"</formula>
    </cfRule>
  </conditionalFormatting>
  <conditionalFormatting sqref="P23">
    <cfRule type="expression" dxfId="581" priority="431">
      <formula>$AO23="Crítico"</formula>
    </cfRule>
    <cfRule type="expression" dxfId="580" priority="432">
      <formula>$AO23="Alto"</formula>
    </cfRule>
    <cfRule type="expression" dxfId="579" priority="433">
      <formula>$AO23="Moderado"</formula>
    </cfRule>
    <cfRule type="expression" dxfId="578" priority="434">
      <formula>$AO23="Bajo"</formula>
    </cfRule>
  </conditionalFormatting>
  <conditionalFormatting sqref="U23">
    <cfRule type="expression" dxfId="577" priority="427">
      <formula>$AO23="Crítico"</formula>
    </cfRule>
    <cfRule type="expression" dxfId="576" priority="428">
      <formula>$AO23="Alto"</formula>
    </cfRule>
    <cfRule type="expression" dxfId="575" priority="429">
      <formula>$AO23="Moderado"</formula>
    </cfRule>
    <cfRule type="expression" dxfId="574" priority="430">
      <formula>$AO23="Bajo"</formula>
    </cfRule>
  </conditionalFormatting>
  <conditionalFormatting sqref="P22">
    <cfRule type="expression" dxfId="573" priority="421">
      <formula>$AO22="Crítico"</formula>
    </cfRule>
    <cfRule type="expression" dxfId="572" priority="422">
      <formula>$AO22="Alto"</formula>
    </cfRule>
    <cfRule type="expression" dxfId="571" priority="423">
      <formula>$AO22="Moderado"</formula>
    </cfRule>
    <cfRule type="expression" dxfId="570" priority="424">
      <formula>$AO22="Bajo"</formula>
    </cfRule>
  </conditionalFormatting>
  <conditionalFormatting sqref="S22">
    <cfRule type="expression" dxfId="569" priority="417">
      <formula>$AO22="Crítico"</formula>
    </cfRule>
    <cfRule type="expression" dxfId="568" priority="418">
      <formula>$AO22="Alto"</formula>
    </cfRule>
    <cfRule type="expression" dxfId="567" priority="419">
      <formula>$AO22="Moderado"</formula>
    </cfRule>
    <cfRule type="expression" dxfId="566" priority="420">
      <formula>$AO22="Bajo"</formula>
    </cfRule>
  </conditionalFormatting>
  <conditionalFormatting sqref="T22">
    <cfRule type="expression" dxfId="565" priority="413">
      <formula>$AO22="Crítico"</formula>
    </cfRule>
    <cfRule type="expression" dxfId="564" priority="414">
      <formula>$AO22="Alto"</formula>
    </cfRule>
    <cfRule type="expression" dxfId="563" priority="415">
      <formula>$AO22="Moderado"</formula>
    </cfRule>
    <cfRule type="expression" dxfId="562" priority="416">
      <formula>$AO22="Bajo"</formula>
    </cfRule>
  </conditionalFormatting>
  <conditionalFormatting sqref="V22">
    <cfRule type="expression" dxfId="561" priority="409">
      <formula>$AO22="Crítico"</formula>
    </cfRule>
    <cfRule type="expression" dxfId="560" priority="410">
      <formula>$AO22="Alto"</formula>
    </cfRule>
    <cfRule type="expression" dxfId="559" priority="411">
      <formula>$AO22="Moderado"</formula>
    </cfRule>
    <cfRule type="expression" dxfId="558" priority="412">
      <formula>$AO22="Bajo"</formula>
    </cfRule>
  </conditionalFormatting>
  <conditionalFormatting sqref="U22">
    <cfRule type="expression" dxfId="557" priority="405">
      <formula>$AO22="Crítico"</formula>
    </cfRule>
    <cfRule type="expression" dxfId="556" priority="406">
      <formula>$AO22="Alto"</formula>
    </cfRule>
    <cfRule type="expression" dxfId="555" priority="407">
      <formula>$AO22="Moderado"</formula>
    </cfRule>
    <cfRule type="expression" dxfId="554" priority="408">
      <formula>$AO22="Bajo"</formula>
    </cfRule>
  </conditionalFormatting>
  <conditionalFormatting sqref="E3">
    <cfRule type="expression" dxfId="553" priority="397">
      <formula>$M3="Crítico"</formula>
    </cfRule>
    <cfRule type="expression" dxfId="552" priority="398">
      <formula>$M3="Alto"</formula>
    </cfRule>
    <cfRule type="expression" dxfId="551" priority="399">
      <formula>$M3="Moderado"</formula>
    </cfRule>
    <cfRule type="expression" dxfId="550" priority="400">
      <formula>$M3="Bajo"</formula>
    </cfRule>
  </conditionalFormatting>
  <conditionalFormatting sqref="J3">
    <cfRule type="expression" dxfId="549" priority="365">
      <formula>$M3="Crítico"</formula>
    </cfRule>
    <cfRule type="expression" dxfId="548" priority="366">
      <formula>$M3="Alto"</formula>
    </cfRule>
    <cfRule type="expression" dxfId="547" priority="367">
      <formula>$M3="Moderado"</formula>
    </cfRule>
    <cfRule type="expression" dxfId="546" priority="368">
      <formula>$M3="Bajo"</formula>
    </cfRule>
  </conditionalFormatting>
  <conditionalFormatting sqref="J20">
    <cfRule type="expression" dxfId="545" priority="357">
      <formula>$M20="Crítico"</formula>
    </cfRule>
    <cfRule type="expression" dxfId="544" priority="358">
      <formula>$M20="Alto"</formula>
    </cfRule>
    <cfRule type="expression" dxfId="543" priority="359">
      <formula>$M20="Moderado"</formula>
    </cfRule>
    <cfRule type="expression" dxfId="542" priority="360">
      <formula>$M20="Bajo"</formula>
    </cfRule>
  </conditionalFormatting>
  <conditionalFormatting sqref="J22:J23">
    <cfRule type="expression" dxfId="541" priority="345">
      <formula>$M22="Crítico"</formula>
    </cfRule>
    <cfRule type="expression" dxfId="540" priority="346">
      <formula>$M22="Alto"</formula>
    </cfRule>
    <cfRule type="expression" dxfId="539" priority="347">
      <formula>$M22="Moderado"</formula>
    </cfRule>
    <cfRule type="expression" dxfId="538" priority="348">
      <formula>$M22="Bajo"</formula>
    </cfRule>
  </conditionalFormatting>
  <conditionalFormatting sqref="AI3:AL3">
    <cfRule type="expression" dxfId="537" priority="341">
      <formula>$AO3="Crítico"</formula>
    </cfRule>
    <cfRule type="expression" dxfId="536" priority="342">
      <formula>$AO3="Alto"</formula>
    </cfRule>
    <cfRule type="expression" dxfId="535" priority="343">
      <formula>$AO3="Moderado"</formula>
    </cfRule>
    <cfRule type="expression" dxfId="534" priority="344">
      <formula>$AO3="Bajo"</formula>
    </cfRule>
  </conditionalFormatting>
  <conditionalFormatting sqref="AH3">
    <cfRule type="expression" dxfId="533" priority="337">
      <formula>$AO3="Crítico"</formula>
    </cfRule>
    <cfRule type="expression" dxfId="532" priority="338">
      <formula>$AO3="Alto"</formula>
    </cfRule>
    <cfRule type="expression" dxfId="531" priority="339">
      <formula>$AO3="Moderado"</formula>
    </cfRule>
    <cfRule type="expression" dxfId="530" priority="340">
      <formula>$AO3="Bajo"</formula>
    </cfRule>
  </conditionalFormatting>
  <conditionalFormatting sqref="J4">
    <cfRule type="expression" dxfId="529" priority="333">
      <formula>$M4="Crítico"</formula>
    </cfRule>
    <cfRule type="expression" dxfId="528" priority="334">
      <formula>$M4="Alto"</formula>
    </cfRule>
    <cfRule type="expression" dxfId="527" priority="335">
      <formula>$M4="Moderado"</formula>
    </cfRule>
    <cfRule type="expression" dxfId="526" priority="336">
      <formula>$M4="Bajo"</formula>
    </cfRule>
  </conditionalFormatting>
  <conditionalFormatting sqref="J5">
    <cfRule type="expression" dxfId="525" priority="329">
      <formula>$M5="Crítico"</formula>
    </cfRule>
    <cfRule type="expression" dxfId="524" priority="330">
      <formula>$M5="Alto"</formula>
    </cfRule>
    <cfRule type="expression" dxfId="523" priority="331">
      <formula>$M5="Moderado"</formula>
    </cfRule>
    <cfRule type="expression" dxfId="522" priority="332">
      <formula>$M5="Bajo"</formula>
    </cfRule>
  </conditionalFormatting>
  <conditionalFormatting sqref="J7">
    <cfRule type="expression" dxfId="521" priority="325">
      <formula>$M7="Crítico"</formula>
    </cfRule>
    <cfRule type="expression" dxfId="520" priority="326">
      <formula>$M7="Alto"</formula>
    </cfRule>
    <cfRule type="expression" dxfId="519" priority="327">
      <formula>$M7="Moderado"</formula>
    </cfRule>
    <cfRule type="expression" dxfId="518" priority="328">
      <formula>$M7="Bajo"</formula>
    </cfRule>
  </conditionalFormatting>
  <conditionalFormatting sqref="J8">
    <cfRule type="expression" dxfId="517" priority="321">
      <formula>$M8="Crítico"</formula>
    </cfRule>
    <cfRule type="expression" dxfId="516" priority="322">
      <formula>$M8="Alto"</formula>
    </cfRule>
    <cfRule type="expression" dxfId="515" priority="323">
      <formula>$M8="Moderado"</formula>
    </cfRule>
    <cfRule type="expression" dxfId="514" priority="324">
      <formula>$M8="Bajo"</formula>
    </cfRule>
  </conditionalFormatting>
  <conditionalFormatting sqref="J9">
    <cfRule type="expression" dxfId="513" priority="317">
      <formula>$M9="Crítico"</formula>
    </cfRule>
    <cfRule type="expression" dxfId="512" priority="318">
      <formula>$M9="Alto"</formula>
    </cfRule>
    <cfRule type="expression" dxfId="511" priority="319">
      <formula>$M9="Moderado"</formula>
    </cfRule>
    <cfRule type="expression" dxfId="510" priority="320">
      <formula>$M9="Bajo"</formula>
    </cfRule>
  </conditionalFormatting>
  <conditionalFormatting sqref="P9">
    <cfRule type="expression" dxfId="509" priority="313">
      <formula>$AO9="Crítico"</formula>
    </cfRule>
    <cfRule type="expression" dxfId="508" priority="314">
      <formula>$AO9="Alto"</formula>
    </cfRule>
    <cfRule type="expression" dxfId="507" priority="315">
      <formula>$AO9="Moderado"</formula>
    </cfRule>
    <cfRule type="expression" dxfId="506" priority="316">
      <formula>$AO9="Bajo"</formula>
    </cfRule>
  </conditionalFormatting>
  <conditionalFormatting sqref="J10">
    <cfRule type="expression" dxfId="505" priority="309">
      <formula>$M10="Crítico"</formula>
    </cfRule>
    <cfRule type="expression" dxfId="504" priority="310">
      <formula>$M10="Alto"</formula>
    </cfRule>
    <cfRule type="expression" dxfId="503" priority="311">
      <formula>$M10="Moderado"</formula>
    </cfRule>
    <cfRule type="expression" dxfId="502" priority="312">
      <formula>$M10="Bajo"</formula>
    </cfRule>
  </conditionalFormatting>
  <conditionalFormatting sqref="N10">
    <cfRule type="expression" dxfId="501" priority="305">
      <formula>$AO10="Crítico"</formula>
    </cfRule>
    <cfRule type="expression" dxfId="500" priority="306">
      <formula>$AO10="Alto"</formula>
    </cfRule>
    <cfRule type="expression" dxfId="499" priority="307">
      <formula>$AO10="Moderado"</formula>
    </cfRule>
    <cfRule type="expression" dxfId="498" priority="308">
      <formula>$AO10="Bajo"</formula>
    </cfRule>
  </conditionalFormatting>
  <conditionalFormatting sqref="P10">
    <cfRule type="expression" dxfId="497" priority="297">
      <formula>$AO10="Crítico"</formula>
    </cfRule>
    <cfRule type="expression" dxfId="496" priority="298">
      <formula>$AO10="Alto"</formula>
    </cfRule>
    <cfRule type="expression" dxfId="495" priority="299">
      <formula>$AO10="Moderado"</formula>
    </cfRule>
    <cfRule type="expression" dxfId="494" priority="300">
      <formula>$AO10="Bajo"</formula>
    </cfRule>
  </conditionalFormatting>
  <conditionalFormatting sqref="Q10">
    <cfRule type="expression" dxfId="493" priority="293">
      <formula>$AO10="Crítico"</formula>
    </cfRule>
    <cfRule type="expression" dxfId="492" priority="294">
      <formula>$AO10="Alto"</formula>
    </cfRule>
    <cfRule type="expression" dxfId="491" priority="295">
      <formula>$AO10="Moderado"</formula>
    </cfRule>
    <cfRule type="expression" dxfId="490" priority="296">
      <formula>$AO10="Bajo"</formula>
    </cfRule>
  </conditionalFormatting>
  <conditionalFormatting sqref="R10">
    <cfRule type="expression" dxfId="489" priority="289">
      <formula>$AO10="Crítico"</formula>
    </cfRule>
    <cfRule type="expression" dxfId="488" priority="290">
      <formula>$AO10="Alto"</formula>
    </cfRule>
    <cfRule type="expression" dxfId="487" priority="291">
      <formula>$AO10="Moderado"</formula>
    </cfRule>
    <cfRule type="expression" dxfId="486" priority="292">
      <formula>$AO10="Bajo"</formula>
    </cfRule>
  </conditionalFormatting>
  <conditionalFormatting sqref="J11">
    <cfRule type="expression" dxfId="485" priority="285">
      <formula>$M11="Crítico"</formula>
    </cfRule>
    <cfRule type="expression" dxfId="484" priority="286">
      <formula>$M11="Alto"</formula>
    </cfRule>
    <cfRule type="expression" dxfId="483" priority="287">
      <formula>$M11="Moderado"</formula>
    </cfRule>
    <cfRule type="expression" dxfId="482" priority="288">
      <formula>$M11="Bajo"</formula>
    </cfRule>
  </conditionalFormatting>
  <conditionalFormatting sqref="J12">
    <cfRule type="expression" dxfId="481" priority="281">
      <formula>$M12="Crítico"</formula>
    </cfRule>
    <cfRule type="expression" dxfId="480" priority="282">
      <formula>$M12="Alto"</formula>
    </cfRule>
    <cfRule type="expression" dxfId="479" priority="283">
      <formula>$M12="Moderado"</formula>
    </cfRule>
    <cfRule type="expression" dxfId="478" priority="284">
      <formula>$M12="Bajo"</formula>
    </cfRule>
  </conditionalFormatting>
  <conditionalFormatting sqref="U12">
    <cfRule type="expression" dxfId="477" priority="277">
      <formula>$AO12="Crítico"</formula>
    </cfRule>
    <cfRule type="expression" dxfId="476" priority="278">
      <formula>$AO12="Alto"</formula>
    </cfRule>
    <cfRule type="expression" dxfId="475" priority="279">
      <formula>$AO12="Moderado"</formula>
    </cfRule>
    <cfRule type="expression" dxfId="474" priority="280">
      <formula>$AO12="Bajo"</formula>
    </cfRule>
  </conditionalFormatting>
  <conditionalFormatting sqref="J13">
    <cfRule type="expression" dxfId="473" priority="273">
      <formula>$M13="Crítico"</formula>
    </cfRule>
    <cfRule type="expression" dxfId="472" priority="274">
      <formula>$M13="Alto"</formula>
    </cfRule>
    <cfRule type="expression" dxfId="471" priority="275">
      <formula>$M13="Moderado"</formula>
    </cfRule>
    <cfRule type="expression" dxfId="470" priority="276">
      <formula>$M13="Bajo"</formula>
    </cfRule>
  </conditionalFormatting>
  <conditionalFormatting sqref="J14">
    <cfRule type="expression" dxfId="469" priority="269">
      <formula>$M14="Crítico"</formula>
    </cfRule>
    <cfRule type="expression" dxfId="468" priority="270">
      <formula>$M14="Alto"</formula>
    </cfRule>
    <cfRule type="expression" dxfId="467" priority="271">
      <formula>$M14="Moderado"</formula>
    </cfRule>
    <cfRule type="expression" dxfId="466" priority="272">
      <formula>$M14="Bajo"</formula>
    </cfRule>
  </conditionalFormatting>
  <conditionalFormatting sqref="J15">
    <cfRule type="expression" dxfId="465" priority="265">
      <formula>$M15="Crítico"</formula>
    </cfRule>
    <cfRule type="expression" dxfId="464" priority="266">
      <formula>$M15="Alto"</formula>
    </cfRule>
    <cfRule type="expression" dxfId="463" priority="267">
      <formula>$M15="Moderado"</formula>
    </cfRule>
    <cfRule type="expression" dxfId="462" priority="268">
      <formula>$M15="Bajo"</formula>
    </cfRule>
  </conditionalFormatting>
  <conditionalFormatting sqref="J16">
    <cfRule type="expression" dxfId="461" priority="261">
      <formula>$M16="Crítico"</formula>
    </cfRule>
    <cfRule type="expression" dxfId="460" priority="262">
      <formula>$M16="Alto"</formula>
    </cfRule>
    <cfRule type="expression" dxfId="459" priority="263">
      <formula>$M16="Moderado"</formula>
    </cfRule>
    <cfRule type="expression" dxfId="458" priority="264">
      <formula>$M16="Bajo"</formula>
    </cfRule>
  </conditionalFormatting>
  <conditionalFormatting sqref="Y16">
    <cfRule type="expression" dxfId="457" priority="257">
      <formula>$AO16="Crítico"</formula>
    </cfRule>
    <cfRule type="expression" dxfId="456" priority="258">
      <formula>$AO16="Alto"</formula>
    </cfRule>
    <cfRule type="expression" dxfId="455" priority="259">
      <formula>$AO16="Moderado"</formula>
    </cfRule>
    <cfRule type="expression" dxfId="454" priority="260">
      <formula>$AO16="Bajo"</formula>
    </cfRule>
  </conditionalFormatting>
  <conditionalFormatting sqref="X16">
    <cfRule type="expression" dxfId="453" priority="253">
      <formula>$AO16="Crítico"</formula>
    </cfRule>
    <cfRule type="expression" dxfId="452" priority="254">
      <formula>$AO16="Alto"</formula>
    </cfRule>
    <cfRule type="expression" dxfId="451" priority="255">
      <formula>$AO16="Moderado"</formula>
    </cfRule>
    <cfRule type="expression" dxfId="450" priority="256">
      <formula>$AO16="Bajo"</formula>
    </cfRule>
  </conditionalFormatting>
  <conditionalFormatting sqref="Z16">
    <cfRule type="expression" dxfId="449" priority="249">
      <formula>$AO16="Crítico"</formula>
    </cfRule>
    <cfRule type="expression" dxfId="448" priority="250">
      <formula>$AO16="Alto"</formula>
    </cfRule>
    <cfRule type="expression" dxfId="447" priority="251">
      <formula>$AO16="Moderado"</formula>
    </cfRule>
    <cfRule type="expression" dxfId="446" priority="252">
      <formula>$AO16="Bajo"</formula>
    </cfRule>
  </conditionalFormatting>
  <conditionalFormatting sqref="AC16:AG16">
    <cfRule type="expression" dxfId="445" priority="245">
      <formula>$AO16="Crítico"</formula>
    </cfRule>
    <cfRule type="expression" dxfId="444" priority="246">
      <formula>$AO16="Alto"</formula>
    </cfRule>
    <cfRule type="expression" dxfId="443" priority="247">
      <formula>$AO16="Moderado"</formula>
    </cfRule>
    <cfRule type="expression" dxfId="442" priority="248">
      <formula>$AO16="Bajo"</formula>
    </cfRule>
  </conditionalFormatting>
  <conditionalFormatting sqref="J17">
    <cfRule type="expression" dxfId="441" priority="241">
      <formula>$M17="Crítico"</formula>
    </cfRule>
    <cfRule type="expression" dxfId="440" priority="242">
      <formula>$M17="Alto"</formula>
    </cfRule>
    <cfRule type="expression" dxfId="439" priority="243">
      <formula>$M17="Moderado"</formula>
    </cfRule>
    <cfRule type="expression" dxfId="438" priority="244">
      <formula>$M17="Bajo"</formula>
    </cfRule>
  </conditionalFormatting>
  <conditionalFormatting sqref="R17">
    <cfRule type="expression" dxfId="437" priority="237">
      <formula>$AO17="Crítico"</formula>
    </cfRule>
    <cfRule type="expression" dxfId="436" priority="238">
      <formula>$AO17="Alto"</formula>
    </cfRule>
    <cfRule type="expression" dxfId="435" priority="239">
      <formula>$AO17="Moderado"</formula>
    </cfRule>
    <cfRule type="expression" dxfId="434" priority="240">
      <formula>$AO17="Bajo"</formula>
    </cfRule>
  </conditionalFormatting>
  <conditionalFormatting sqref="J18">
    <cfRule type="expression" dxfId="433" priority="233">
      <formula>$M18="Crítico"</formula>
    </cfRule>
    <cfRule type="expression" dxfId="432" priority="234">
      <formula>$M18="Alto"</formula>
    </cfRule>
    <cfRule type="expression" dxfId="431" priority="235">
      <formula>$M18="Moderado"</formula>
    </cfRule>
    <cfRule type="expression" dxfId="430" priority="236">
      <formula>$M18="Bajo"</formula>
    </cfRule>
  </conditionalFormatting>
  <conditionalFormatting sqref="J19">
    <cfRule type="expression" dxfId="429" priority="229">
      <formula>$M19="Crítico"</formula>
    </cfRule>
    <cfRule type="expression" dxfId="428" priority="230">
      <formula>$M19="Alto"</formula>
    </cfRule>
    <cfRule type="expression" dxfId="427" priority="231">
      <formula>$M19="Moderado"</formula>
    </cfRule>
    <cfRule type="expression" dxfId="426" priority="232">
      <formula>$M19="Bajo"</formula>
    </cfRule>
  </conditionalFormatting>
  <conditionalFormatting sqref="J21">
    <cfRule type="expression" dxfId="425" priority="225">
      <formula>$M21="Crítico"</formula>
    </cfRule>
    <cfRule type="expression" dxfId="424" priority="226">
      <formula>$M21="Alto"</formula>
    </cfRule>
    <cfRule type="expression" dxfId="423" priority="227">
      <formula>$M21="Moderado"</formula>
    </cfRule>
    <cfRule type="expression" dxfId="422" priority="228">
      <formula>$M21="Bajo"</formula>
    </cfRule>
  </conditionalFormatting>
  <conditionalFormatting sqref="U5">
    <cfRule type="expression" dxfId="421" priority="221">
      <formula>$AO5="Crítico"</formula>
    </cfRule>
    <cfRule type="expression" dxfId="420" priority="222">
      <formula>$AO5="Alto"</formula>
    </cfRule>
    <cfRule type="expression" dxfId="419" priority="223">
      <formula>$AO5="Moderado"</formula>
    </cfRule>
    <cfRule type="expression" dxfId="418" priority="224">
      <formula>$AO5="Bajo"</formula>
    </cfRule>
  </conditionalFormatting>
  <conditionalFormatting sqref="S5">
    <cfRule type="expression" dxfId="417" priority="217">
      <formula>$AO5="Crítico"</formula>
    </cfRule>
    <cfRule type="expression" dxfId="416" priority="218">
      <formula>$AO5="Alto"</formula>
    </cfRule>
    <cfRule type="expression" dxfId="415" priority="219">
      <formula>$AO5="Moderado"</formula>
    </cfRule>
    <cfRule type="expression" dxfId="414" priority="220">
      <formula>$AO5="Bajo"</formula>
    </cfRule>
  </conditionalFormatting>
  <conditionalFormatting sqref="T5">
    <cfRule type="expression" dxfId="413" priority="213">
      <formula>$AO5="Crítico"</formula>
    </cfRule>
    <cfRule type="expression" dxfId="412" priority="214">
      <formula>$AO5="Alto"</formula>
    </cfRule>
    <cfRule type="expression" dxfId="411" priority="215">
      <formula>$AO5="Moderado"</formula>
    </cfRule>
    <cfRule type="expression" dxfId="410" priority="216">
      <formula>$AO5="Bajo"</formula>
    </cfRule>
  </conditionalFormatting>
  <conditionalFormatting sqref="V5">
    <cfRule type="expression" dxfId="409" priority="209">
      <formula>$AO5="Crítico"</formula>
    </cfRule>
    <cfRule type="expression" dxfId="408" priority="210">
      <formula>$AO5="Alto"</formula>
    </cfRule>
    <cfRule type="expression" dxfId="407" priority="211">
      <formula>$AO5="Moderado"</formula>
    </cfRule>
    <cfRule type="expression" dxfId="406" priority="212">
      <formula>$AO5="Bajo"</formula>
    </cfRule>
  </conditionalFormatting>
  <conditionalFormatting sqref="P13">
    <cfRule type="expression" dxfId="405" priority="195">
      <formula>$AO13="Crítico"</formula>
    </cfRule>
    <cfRule type="expression" dxfId="404" priority="196">
      <formula>$AO13="Alto"</formula>
    </cfRule>
    <cfRule type="expression" dxfId="403" priority="197">
      <formula>$AO13="Moderado"</formula>
    </cfRule>
    <cfRule type="expression" dxfId="402" priority="198">
      <formula>$AO13="Bajo"</formula>
    </cfRule>
  </conditionalFormatting>
  <conditionalFormatting sqref="Z15">
    <cfRule type="expression" dxfId="401" priority="191">
      <formula>$AO15="Crítico"</formula>
    </cfRule>
    <cfRule type="expression" dxfId="400" priority="192">
      <formula>$AO15="Alto"</formula>
    </cfRule>
    <cfRule type="expression" dxfId="399" priority="193">
      <formula>$AO15="Moderado"</formula>
    </cfRule>
    <cfRule type="expression" dxfId="398" priority="194">
      <formula>$AO15="Bajo"</formula>
    </cfRule>
  </conditionalFormatting>
  <conditionalFormatting sqref="N16:O16">
    <cfRule type="expression" dxfId="397" priority="187">
      <formula>$AO16="Crítico"</formula>
    </cfRule>
    <cfRule type="expression" dxfId="396" priority="188">
      <formula>$AO16="Alto"</formula>
    </cfRule>
    <cfRule type="expression" dxfId="395" priority="189">
      <formula>$AO16="Moderado"</formula>
    </cfRule>
    <cfRule type="expression" dxfId="394" priority="190">
      <formula>$AO16="Bajo"</formula>
    </cfRule>
  </conditionalFormatting>
  <conditionalFormatting sqref="N16:O16">
    <cfRule type="expression" dxfId="393" priority="183">
      <formula>$AO16="Crítico"</formula>
    </cfRule>
    <cfRule type="expression" dxfId="392" priority="184">
      <formula>$AO16="Alto"</formula>
    </cfRule>
    <cfRule type="expression" dxfId="391" priority="185">
      <formula>$AO16="Moderado"</formula>
    </cfRule>
    <cfRule type="expression" dxfId="390" priority="186">
      <formula>$AO16="Bajo"</formula>
    </cfRule>
  </conditionalFormatting>
  <conditionalFormatting sqref="P16">
    <cfRule type="expression" dxfId="389" priority="179">
      <formula>$AO16="Crítico"</formula>
    </cfRule>
    <cfRule type="expression" dxfId="388" priority="180">
      <formula>$AO16="Alto"</formula>
    </cfRule>
    <cfRule type="expression" dxfId="387" priority="181">
      <formula>$AO16="Moderado"</formula>
    </cfRule>
    <cfRule type="expression" dxfId="386" priority="182">
      <formula>$AO16="Bajo"</formula>
    </cfRule>
  </conditionalFormatting>
  <conditionalFormatting sqref="U16">
    <cfRule type="expression" dxfId="385" priority="175">
      <formula>$AO16="Crítico"</formula>
    </cfRule>
    <cfRule type="expression" dxfId="384" priority="176">
      <formula>$AO16="Alto"</formula>
    </cfRule>
    <cfRule type="expression" dxfId="383" priority="177">
      <formula>$AO16="Moderado"</formula>
    </cfRule>
    <cfRule type="expression" dxfId="382" priority="178">
      <formula>$AO16="Bajo"</formula>
    </cfRule>
  </conditionalFormatting>
  <conditionalFormatting sqref="Z20">
    <cfRule type="expression" dxfId="381" priority="171">
      <formula>$AO20="Crítico"</formula>
    </cfRule>
    <cfRule type="expression" dxfId="380" priority="172">
      <formula>$AO20="Alto"</formula>
    </cfRule>
    <cfRule type="expression" dxfId="379" priority="173">
      <formula>$AO20="Moderado"</formula>
    </cfRule>
    <cfRule type="expression" dxfId="378" priority="174">
      <formula>$AO20="Bajo"</formula>
    </cfRule>
  </conditionalFormatting>
  <conditionalFormatting sqref="Z22">
    <cfRule type="expression" dxfId="377" priority="167">
      <formula>$AO22="Crítico"</formula>
    </cfRule>
    <cfRule type="expression" dxfId="376" priority="168">
      <formula>$AO22="Alto"</formula>
    </cfRule>
    <cfRule type="expression" dxfId="375" priority="169">
      <formula>$AO22="Moderado"</formula>
    </cfRule>
    <cfRule type="expression" dxfId="374" priority="170">
      <formula>$AO22="Bajo"</formula>
    </cfRule>
  </conditionalFormatting>
  <conditionalFormatting sqref="AB20">
    <cfRule type="expression" dxfId="373" priority="163">
      <formula>$AO20="Crítico"</formula>
    </cfRule>
    <cfRule type="expression" dxfId="372" priority="164">
      <formula>$AO20="Alto"</formula>
    </cfRule>
    <cfRule type="expression" dxfId="371" priority="165">
      <formula>$AO20="Moderado"</formula>
    </cfRule>
    <cfRule type="expression" dxfId="370" priority="166">
      <formula>$AO20="Bajo"</formula>
    </cfRule>
  </conditionalFormatting>
  <conditionalFormatting sqref="AB22">
    <cfRule type="expression" dxfId="369" priority="159">
      <formula>$AO22="Crítico"</formula>
    </cfRule>
    <cfRule type="expression" dxfId="368" priority="160">
      <formula>$AO22="Alto"</formula>
    </cfRule>
    <cfRule type="expression" dxfId="367" priority="161">
      <formula>$AO22="Moderado"</formula>
    </cfRule>
    <cfRule type="expression" dxfId="366" priority="162">
      <formula>$AO22="Bajo"</formula>
    </cfRule>
  </conditionalFormatting>
  <conditionalFormatting sqref="AE22">
    <cfRule type="expression" dxfId="365" priority="155">
      <formula>$AO22="Crítico"</formula>
    </cfRule>
    <cfRule type="expression" dxfId="364" priority="156">
      <formula>$AO22="Alto"</formula>
    </cfRule>
    <cfRule type="expression" dxfId="363" priority="157">
      <formula>$AO22="Moderado"</formula>
    </cfRule>
    <cfRule type="expression" dxfId="362" priority="158">
      <formula>$AO22="Bajo"</formula>
    </cfRule>
  </conditionalFormatting>
  <conditionalFormatting sqref="U9">
    <cfRule type="expression" dxfId="361" priority="151">
      <formula>$AO9="Crítico"</formula>
    </cfRule>
    <cfRule type="expression" dxfId="360" priority="152">
      <formula>$AO9="Alto"</formula>
    </cfRule>
    <cfRule type="expression" dxfId="359" priority="153">
      <formula>$AO9="Moderado"</formula>
    </cfRule>
    <cfRule type="expression" dxfId="358" priority="154">
      <formula>$AO9="Bajo"</formula>
    </cfRule>
  </conditionalFormatting>
  <conditionalFormatting sqref="Z9">
    <cfRule type="expression" dxfId="357" priority="147">
      <formula>$AO9="Crítico"</formula>
    </cfRule>
    <cfRule type="expression" dxfId="356" priority="148">
      <formula>$AO9="Alto"</formula>
    </cfRule>
    <cfRule type="expression" dxfId="355" priority="149">
      <formula>$AO9="Moderado"</formula>
    </cfRule>
    <cfRule type="expression" dxfId="354" priority="150">
      <formula>$AO9="Bajo"</formula>
    </cfRule>
  </conditionalFormatting>
  <conditionalFormatting sqref="O10">
    <cfRule type="expression" dxfId="353" priority="143">
      <formula>$AO10="Crítico"</formula>
    </cfRule>
    <cfRule type="expression" dxfId="352" priority="144">
      <formula>$AO10="Alto"</formula>
    </cfRule>
    <cfRule type="expression" dxfId="351" priority="145">
      <formula>$AO10="Moderado"</formula>
    </cfRule>
    <cfRule type="expression" dxfId="350" priority="146">
      <formula>$AO10="Bajo"</formula>
    </cfRule>
  </conditionalFormatting>
  <conditionalFormatting sqref="S10:T10">
    <cfRule type="expression" dxfId="349" priority="139">
      <formula>$AO10="Crítico"</formula>
    </cfRule>
    <cfRule type="expression" dxfId="348" priority="140">
      <formula>$AO10="Alto"</formula>
    </cfRule>
    <cfRule type="expression" dxfId="347" priority="141">
      <formula>$AO10="Moderado"</formula>
    </cfRule>
    <cfRule type="expression" dxfId="346" priority="142">
      <formula>$AO10="Bajo"</formula>
    </cfRule>
  </conditionalFormatting>
  <conditionalFormatting sqref="U10">
    <cfRule type="expression" dxfId="345" priority="135">
      <formula>$AO10="Crítico"</formula>
    </cfRule>
    <cfRule type="expression" dxfId="344" priority="136">
      <formula>$AO10="Alto"</formula>
    </cfRule>
    <cfRule type="expression" dxfId="343" priority="137">
      <formula>$AO10="Moderado"</formula>
    </cfRule>
    <cfRule type="expression" dxfId="342" priority="138">
      <formula>$AO10="Bajo"</formula>
    </cfRule>
  </conditionalFormatting>
  <conditionalFormatting sqref="X12:AG12">
    <cfRule type="expression" dxfId="341" priority="131">
      <formula>$AO12="Crítico"</formula>
    </cfRule>
    <cfRule type="expression" dxfId="340" priority="132">
      <formula>$AO12="Alto"</formula>
    </cfRule>
    <cfRule type="expression" dxfId="339" priority="133">
      <formula>$AO12="Moderado"</formula>
    </cfRule>
    <cfRule type="expression" dxfId="338" priority="134">
      <formula>$AO12="Bajo"</formula>
    </cfRule>
  </conditionalFormatting>
  <conditionalFormatting sqref="U14">
    <cfRule type="expression" dxfId="337" priority="125">
      <formula>$AO14="Crítico"</formula>
    </cfRule>
    <cfRule type="expression" dxfId="336" priority="126">
      <formula>$AO14="Alto"</formula>
    </cfRule>
    <cfRule type="expression" dxfId="335" priority="127">
      <formula>$AO14="Moderado"</formula>
    </cfRule>
    <cfRule type="expression" dxfId="334" priority="128">
      <formula>$AO14="Bajo"</formula>
    </cfRule>
  </conditionalFormatting>
  <conditionalFormatting sqref="Z19">
    <cfRule type="expression" dxfId="333" priority="121">
      <formula>$AO19="Crítico"</formula>
    </cfRule>
    <cfRule type="expression" dxfId="332" priority="122">
      <formula>$AO19="Alto"</formula>
    </cfRule>
    <cfRule type="expression" dxfId="331" priority="123">
      <formula>$AO19="Moderado"</formula>
    </cfRule>
    <cfRule type="expression" dxfId="330" priority="124">
      <formula>$AO19="Bajo"</formula>
    </cfRule>
  </conditionalFormatting>
  <conditionalFormatting sqref="N21:O21">
    <cfRule type="expression" dxfId="329" priority="117">
      <formula>$AO21="Crítico"</formula>
    </cfRule>
    <cfRule type="expression" dxfId="328" priority="118">
      <formula>$AO21="Alto"</formula>
    </cfRule>
    <cfRule type="expression" dxfId="327" priority="119">
      <formula>$AO21="Moderado"</formula>
    </cfRule>
    <cfRule type="expression" dxfId="326" priority="120">
      <formula>$AO21="Bajo"</formula>
    </cfRule>
  </conditionalFormatting>
  <conditionalFormatting sqref="P21">
    <cfRule type="expression" dxfId="325" priority="113">
      <formula>$AO21="Crítico"</formula>
    </cfRule>
    <cfRule type="expression" dxfId="324" priority="114">
      <formula>$AO21="Alto"</formula>
    </cfRule>
    <cfRule type="expression" dxfId="323" priority="115">
      <formula>$AO21="Moderado"</formula>
    </cfRule>
    <cfRule type="expression" dxfId="322" priority="116">
      <formula>$AO21="Bajo"</formula>
    </cfRule>
  </conditionalFormatting>
  <conditionalFormatting sqref="AY22:AZ22">
    <cfRule type="expression" dxfId="321" priority="109">
      <formula>$AO22="Crítico"</formula>
    </cfRule>
    <cfRule type="expression" dxfId="320" priority="110">
      <formula>$AO22="Alto"</formula>
    </cfRule>
    <cfRule type="expression" dxfId="319" priority="111">
      <formula>$AO22="Moderado"</formula>
    </cfRule>
    <cfRule type="expression" dxfId="318" priority="112">
      <formula>$AO22="Bajo"</formula>
    </cfRule>
  </conditionalFormatting>
  <conditionalFormatting sqref="BA22">
    <cfRule type="expression" dxfId="317" priority="105">
      <formula>$AO22="Crítico"</formula>
    </cfRule>
    <cfRule type="expression" dxfId="316" priority="106">
      <formula>$AO22="Alto"</formula>
    </cfRule>
    <cfRule type="expression" dxfId="315" priority="107">
      <formula>$AO22="Moderado"</formula>
    </cfRule>
    <cfRule type="expression" dxfId="314" priority="108">
      <formula>$AO22="Bajo"</formula>
    </cfRule>
  </conditionalFormatting>
  <conditionalFormatting sqref="BC22">
    <cfRule type="expression" dxfId="313" priority="101">
      <formula>$AO22="Crítico"</formula>
    </cfRule>
    <cfRule type="expression" dxfId="312" priority="102">
      <formula>$AO22="Alto"</formula>
    </cfRule>
    <cfRule type="expression" dxfId="311" priority="103">
      <formula>$AO22="Moderado"</formula>
    </cfRule>
    <cfRule type="expression" dxfId="310" priority="104">
      <formula>$AO22="Bajo"</formula>
    </cfRule>
  </conditionalFormatting>
  <conditionalFormatting sqref="O6:Q6">
    <cfRule type="expression" dxfId="309" priority="93">
      <formula>$AO6="Crítico"</formula>
    </cfRule>
    <cfRule type="expression" dxfId="308" priority="94">
      <formula>$AO6="Alto"</formula>
    </cfRule>
    <cfRule type="expression" dxfId="307" priority="95">
      <formula>$AO6="Moderado"</formula>
    </cfRule>
    <cfRule type="expression" dxfId="306" priority="96">
      <formula>$AO6="Bajo"</formula>
    </cfRule>
  </conditionalFormatting>
  <conditionalFormatting sqref="N6">
    <cfRule type="expression" dxfId="305" priority="85">
      <formula>$AO6="Crítico"</formula>
    </cfRule>
    <cfRule type="expression" dxfId="304" priority="86">
      <formula>$AO6="Alto"</formula>
    </cfRule>
    <cfRule type="expression" dxfId="303" priority="87">
      <formula>$AO6="Moderado"</formula>
    </cfRule>
    <cfRule type="expression" dxfId="302" priority="88">
      <formula>$AO6="Bajo"</formula>
    </cfRule>
  </conditionalFormatting>
  <conditionalFormatting sqref="S6">
    <cfRule type="expression" dxfId="301" priority="73">
      <formula>$AO6="Crítico"</formula>
    </cfRule>
    <cfRule type="expression" dxfId="300" priority="74">
      <formula>$AO6="Alto"</formula>
    </cfRule>
    <cfRule type="expression" dxfId="299" priority="75">
      <formula>$AO6="Moderado"</formula>
    </cfRule>
    <cfRule type="expression" dxfId="298" priority="76">
      <formula>$AO6="Bajo"</formula>
    </cfRule>
  </conditionalFormatting>
  <conditionalFormatting sqref="T6">
    <cfRule type="expression" dxfId="297" priority="69">
      <formula>$AO6="Crítico"</formula>
    </cfRule>
    <cfRule type="expression" dxfId="296" priority="70">
      <formula>$AO6="Alto"</formula>
    </cfRule>
    <cfRule type="expression" dxfId="295" priority="71">
      <formula>$AO6="Moderado"</formula>
    </cfRule>
    <cfRule type="expression" dxfId="294" priority="72">
      <formula>$AO6="Bajo"</formula>
    </cfRule>
  </conditionalFormatting>
  <conditionalFormatting sqref="V6">
    <cfRule type="expression" dxfId="293" priority="65">
      <formula>$AO6="Crítico"</formula>
    </cfRule>
    <cfRule type="expression" dxfId="292" priority="66">
      <formula>$AO6="Alto"</formula>
    </cfRule>
    <cfRule type="expression" dxfId="291" priority="67">
      <formula>$AO6="Moderado"</formula>
    </cfRule>
    <cfRule type="expression" dxfId="290" priority="68">
      <formula>$AO6="Bajo"</formula>
    </cfRule>
  </conditionalFormatting>
  <conditionalFormatting sqref="F6:H6">
    <cfRule type="expression" dxfId="289" priority="49">
      <formula>$M6="Crítico"</formula>
    </cfRule>
    <cfRule type="expression" dxfId="288" priority="50">
      <formula>$M6="Alto"</formula>
    </cfRule>
    <cfRule type="expression" dxfId="287" priority="51">
      <formula>$M6="Moderado"</formula>
    </cfRule>
    <cfRule type="expression" dxfId="286" priority="52">
      <formula>$M6="Bajo"</formula>
    </cfRule>
  </conditionalFormatting>
  <conditionalFormatting sqref="J6">
    <cfRule type="expression" dxfId="285" priority="37">
      <formula>$M6="Crítico"</formula>
    </cfRule>
    <cfRule type="expression" dxfId="284" priority="38">
      <formula>$M6="Alto"</formula>
    </cfRule>
    <cfRule type="expression" dxfId="283" priority="39">
      <formula>$M6="Moderado"</formula>
    </cfRule>
    <cfRule type="expression" dxfId="282" priority="40">
      <formula>$M6="Bajo"</formula>
    </cfRule>
  </conditionalFormatting>
  <conditionalFormatting sqref="I6:J6">
    <cfRule type="expression" dxfId="281" priority="33">
      <formula>$M6="Crítico"</formula>
    </cfRule>
    <cfRule type="expression" dxfId="280" priority="34">
      <formula>$M6="Alto"</formula>
    </cfRule>
    <cfRule type="expression" dxfId="279" priority="35">
      <formula>$M6="Moderado"</formula>
    </cfRule>
    <cfRule type="expression" dxfId="278" priority="36">
      <formula>$M6="Bajo"</formula>
    </cfRule>
  </conditionalFormatting>
  <conditionalFormatting sqref="M6">
    <cfRule type="expression" dxfId="277" priority="29">
      <formula>$M6="Crítico"</formula>
    </cfRule>
    <cfRule type="expression" dxfId="276" priority="30">
      <formula>$M6="Alto"</formula>
    </cfRule>
    <cfRule type="expression" dxfId="275" priority="31">
      <formula>$M6="Moderado"</formula>
    </cfRule>
    <cfRule type="expression" dxfId="274" priority="32">
      <formula>$M6="Bajo"</formula>
    </cfRule>
  </conditionalFormatting>
  <conditionalFormatting sqref="R6">
    <cfRule type="expression" dxfId="273" priority="25">
      <formula>$AO6="Crítico"</formula>
    </cfRule>
    <cfRule type="expression" dxfId="272" priority="26">
      <formula>$AO6="Alto"</formula>
    </cfRule>
    <cfRule type="expression" dxfId="271" priority="27">
      <formula>$AO6="Moderado"</formula>
    </cfRule>
    <cfRule type="expression" dxfId="270" priority="28">
      <formula>$AO6="Bajo"</formula>
    </cfRule>
  </conditionalFormatting>
  <conditionalFormatting sqref="Y6">
    <cfRule type="expression" dxfId="269" priority="17">
      <formula>$AO6="Crítico"</formula>
    </cfRule>
    <cfRule type="expression" dxfId="268" priority="18">
      <formula>$AO6="Alto"</formula>
    </cfRule>
    <cfRule type="expression" dxfId="267" priority="19">
      <formula>$AO6="Moderado"</formula>
    </cfRule>
    <cfRule type="expression" dxfId="266" priority="20">
      <formula>$AO6="Bajo"</formula>
    </cfRule>
  </conditionalFormatting>
  <conditionalFormatting sqref="Z6">
    <cfRule type="expression" dxfId="265" priority="13">
      <formula>$AO6="Crítico"</formula>
    </cfRule>
    <cfRule type="expression" dxfId="264" priority="14">
      <formula>$AO6="Alto"</formula>
    </cfRule>
    <cfRule type="expression" dxfId="263" priority="15">
      <formula>$AO6="Moderado"</formula>
    </cfRule>
    <cfRule type="expression" dxfId="262" priority="16">
      <formula>$AO6="Bajo"</formula>
    </cfRule>
  </conditionalFormatting>
  <conditionalFormatting sqref="AB6">
    <cfRule type="expression" dxfId="261" priority="9">
      <formula>$AO6="Crítico"</formula>
    </cfRule>
    <cfRule type="expression" dxfId="260" priority="10">
      <formula>$AO6="Alto"</formula>
    </cfRule>
    <cfRule type="expression" dxfId="259" priority="11">
      <formula>$AO6="Moderado"</formula>
    </cfRule>
    <cfRule type="expression" dxfId="258" priority="12">
      <formula>$AO6="Bajo"</formula>
    </cfRule>
  </conditionalFormatting>
  <conditionalFormatting sqref="U6">
    <cfRule type="expression" dxfId="257" priority="5">
      <formula>$AO6="Crítico"</formula>
    </cfRule>
    <cfRule type="expression" dxfId="256" priority="6">
      <formula>$AO6="Alto"</formula>
    </cfRule>
    <cfRule type="expression" dxfId="255" priority="7">
      <formula>$AO6="Moderado"</formula>
    </cfRule>
    <cfRule type="expression" dxfId="254" priority="8">
      <formula>$AO6="Bajo"</formula>
    </cfRule>
  </conditionalFormatting>
  <conditionalFormatting sqref="W6">
    <cfRule type="expression" dxfId="253" priority="1">
      <formula>$AO6="Crítico"</formula>
    </cfRule>
    <cfRule type="expression" dxfId="252" priority="2">
      <formula>$AO6="Alto"</formula>
    </cfRule>
    <cfRule type="expression" dxfId="251" priority="3">
      <formula>$AO6="Moderado"</formula>
    </cfRule>
    <cfRule type="expression" dxfId="250" priority="4">
      <formula>$AO6="Bajo"</formula>
    </cfRule>
  </conditionalFormatting>
  <pageMargins left="0.7" right="0.7" top="0.75" bottom="0.75" header="0.3" footer="0.3"/>
  <pageSetup orientation="portrait" r:id="rId1"/>
  <drawing r:id="rId2"/>
  <legacyDrawing r:id="rId3"/>
  <extLst>
    <ext xmlns:x14="http://schemas.microsoft.com/office/spreadsheetml/2009/9/main" uri="{78C0D931-6437-407d-A8EE-F0AAD7539E65}">
      <x14:conditionalFormattings>
        <x14:conditionalFormatting xmlns:xm="http://schemas.microsoft.com/office/excel/2006/main">
          <x14:cfRule type="containsText" priority="597" operator="containsText" id="{55F57E9F-E865-41E2-B5DE-C3E0862CD962}">
            <xm:f>NOT(ISERROR(SEARCH('Anexo-riesgo inherente'!$XDX$2,AS3)))</xm:f>
            <xm:f>'Anexo-riesgo inherente'!$XDX$2</xm:f>
            <x14:dxf>
              <fill>
                <patternFill>
                  <bgColor rgb="FFFF0000"/>
                </patternFill>
              </fill>
            </x14:dxf>
          </x14:cfRule>
          <x14:cfRule type="containsText" priority="598" operator="containsText" id="{F63FC5CE-C908-4197-9E8A-1361603EF995}">
            <xm:f>NOT(ISERROR(SEARCH('Anexo-riesgo inherente'!$XDX$3,AS3)))</xm:f>
            <xm:f>'Anexo-riesgo inherente'!$XDX$3</xm:f>
            <x14:dxf>
              <fill>
                <patternFill>
                  <bgColor rgb="FF00B050"/>
                </patternFill>
              </fill>
            </x14:dxf>
          </x14:cfRule>
          <xm:sqref>AS3</xm:sqref>
        </x14:conditionalFormatting>
        <x14:conditionalFormatting xmlns:xm="http://schemas.microsoft.com/office/excel/2006/main">
          <x14:cfRule type="containsText" priority="595" operator="containsText" id="{A9293480-9391-4476-9DC8-0B7D14E789CC}">
            <xm:f>NOT(ISERROR(SEARCH('Anexo-riesgo inherente'!$XDX$2,AS4)))</xm:f>
            <xm:f>'Anexo-riesgo inherente'!$XDX$2</xm:f>
            <x14:dxf>
              <fill>
                <patternFill>
                  <bgColor rgb="FFFF0000"/>
                </patternFill>
              </fill>
            </x14:dxf>
          </x14:cfRule>
          <x14:cfRule type="containsText" priority="596" operator="containsText" id="{691BB41C-18AD-4954-A996-572F055D51CA}">
            <xm:f>NOT(ISERROR(SEARCH('Anexo-riesgo inherente'!$XDX$3,AS4)))</xm:f>
            <xm:f>'Anexo-riesgo inherente'!$XDX$3</xm:f>
            <x14:dxf>
              <fill>
                <patternFill>
                  <bgColor rgb="FF00B050"/>
                </patternFill>
              </fill>
            </x14:dxf>
          </x14:cfRule>
          <xm:sqref>AS4</xm:sqref>
        </x14:conditionalFormatting>
        <x14:conditionalFormatting xmlns:xm="http://schemas.microsoft.com/office/excel/2006/main">
          <x14:cfRule type="containsText" priority="593" operator="containsText" id="{12D1EE38-F812-43DB-82D6-08E8BB82D735}">
            <xm:f>NOT(ISERROR(SEARCH('Anexo-riesgo inherente'!$XDX$2,AS5)))</xm:f>
            <xm:f>'Anexo-riesgo inherente'!$XDX$2</xm:f>
            <x14:dxf>
              <fill>
                <patternFill>
                  <bgColor rgb="FFFF0000"/>
                </patternFill>
              </fill>
            </x14:dxf>
          </x14:cfRule>
          <x14:cfRule type="containsText" priority="594" operator="containsText" id="{69E774E8-C29B-48F9-A06E-E1FA0E80EB18}">
            <xm:f>NOT(ISERROR(SEARCH('Anexo-riesgo inherente'!$XDX$3,AS5)))</xm:f>
            <xm:f>'Anexo-riesgo inherente'!$XDX$3</xm:f>
            <x14:dxf>
              <fill>
                <patternFill>
                  <bgColor rgb="FF00B050"/>
                </patternFill>
              </fill>
            </x14:dxf>
          </x14:cfRule>
          <xm:sqref>AS5:AS6</xm:sqref>
        </x14:conditionalFormatting>
        <x14:conditionalFormatting xmlns:xm="http://schemas.microsoft.com/office/excel/2006/main">
          <x14:cfRule type="containsText" priority="591" operator="containsText" id="{75AB420E-D1A9-429E-BE48-4950DC23F1E4}">
            <xm:f>NOT(ISERROR(SEARCH('Anexo-riesgo inherente'!$XDX$2,AS7)))</xm:f>
            <xm:f>'Anexo-riesgo inherente'!$XDX$2</xm:f>
            <x14:dxf>
              <fill>
                <patternFill>
                  <bgColor rgb="FFFF0000"/>
                </patternFill>
              </fill>
            </x14:dxf>
          </x14:cfRule>
          <x14:cfRule type="containsText" priority="592" operator="containsText" id="{5B844E60-F726-4450-8173-7E0C47CDA8D2}">
            <xm:f>NOT(ISERROR(SEARCH('Anexo-riesgo inherente'!$XDX$3,AS7)))</xm:f>
            <xm:f>'Anexo-riesgo inherente'!$XDX$3</xm:f>
            <x14:dxf>
              <fill>
                <patternFill>
                  <bgColor rgb="FF00B050"/>
                </patternFill>
              </fill>
            </x14:dxf>
          </x14:cfRule>
          <xm:sqref>AS7</xm:sqref>
        </x14:conditionalFormatting>
        <x14:conditionalFormatting xmlns:xm="http://schemas.microsoft.com/office/excel/2006/main">
          <x14:cfRule type="containsText" priority="587" operator="containsText" id="{FC670E70-F162-4907-BE95-B672BF1FDF04}">
            <xm:f>NOT(ISERROR(SEARCH('Anexo-riesgo inherente'!$XDX$2,AS9)))</xm:f>
            <xm:f>'Anexo-riesgo inherente'!$XDX$2</xm:f>
            <x14:dxf>
              <fill>
                <patternFill>
                  <bgColor rgb="FFFF0000"/>
                </patternFill>
              </fill>
            </x14:dxf>
          </x14:cfRule>
          <x14:cfRule type="containsText" priority="588" operator="containsText" id="{296FFA3D-CA93-4B01-AC59-082A5002EA2A}">
            <xm:f>NOT(ISERROR(SEARCH('Anexo-riesgo inherente'!$XDX$3,AS9)))</xm:f>
            <xm:f>'Anexo-riesgo inherente'!$XDX$3</xm:f>
            <x14:dxf>
              <fill>
                <patternFill>
                  <bgColor rgb="FF00B050"/>
                </patternFill>
              </fill>
            </x14:dxf>
          </x14:cfRule>
          <xm:sqref>AS9</xm:sqref>
        </x14:conditionalFormatting>
        <x14:conditionalFormatting xmlns:xm="http://schemas.microsoft.com/office/excel/2006/main">
          <x14:cfRule type="containsText" priority="585" operator="containsText" id="{6B006C1C-FD85-48B7-BB82-E059ED5090CD}">
            <xm:f>NOT(ISERROR(SEARCH('Anexo-riesgo inherente'!$XDX$2,AS10)))</xm:f>
            <xm:f>'Anexo-riesgo inherente'!$XDX$2</xm:f>
            <x14:dxf>
              <fill>
                <patternFill>
                  <bgColor rgb="FFFF0000"/>
                </patternFill>
              </fill>
            </x14:dxf>
          </x14:cfRule>
          <x14:cfRule type="containsText" priority="586" operator="containsText" id="{94E56C9E-A9C6-493E-A121-4DB34A18CD46}">
            <xm:f>NOT(ISERROR(SEARCH('Anexo-riesgo inherente'!$XDX$3,AS10)))</xm:f>
            <xm:f>'Anexo-riesgo inherente'!$XDX$3</xm:f>
            <x14:dxf>
              <fill>
                <patternFill>
                  <bgColor rgb="FF00B050"/>
                </patternFill>
              </fill>
            </x14:dxf>
          </x14:cfRule>
          <xm:sqref>AS10</xm:sqref>
        </x14:conditionalFormatting>
        <x14:conditionalFormatting xmlns:xm="http://schemas.microsoft.com/office/excel/2006/main">
          <x14:cfRule type="containsText" priority="579" operator="containsText" id="{760205B7-919E-4DB0-8915-1FA04F115BDF}">
            <xm:f>NOT(ISERROR(SEARCH('Anexo-riesgo inherente'!$XDX$2,AS11)))</xm:f>
            <xm:f>'Anexo-riesgo inherente'!$XDX$2</xm:f>
            <x14:dxf>
              <fill>
                <patternFill>
                  <bgColor rgb="FFFF0000"/>
                </patternFill>
              </fill>
            </x14:dxf>
          </x14:cfRule>
          <x14:cfRule type="containsText" priority="580" operator="containsText" id="{6B38E4E3-8DA8-45AA-8660-BF87C977D257}">
            <xm:f>NOT(ISERROR(SEARCH('Anexo-riesgo inherente'!$XDX$3,AS11)))</xm:f>
            <xm:f>'Anexo-riesgo inherente'!$XDX$3</xm:f>
            <x14:dxf>
              <fill>
                <patternFill>
                  <bgColor rgb="FF00B050"/>
                </patternFill>
              </fill>
            </x14:dxf>
          </x14:cfRule>
          <xm:sqref>AS11</xm:sqref>
        </x14:conditionalFormatting>
        <x14:conditionalFormatting xmlns:xm="http://schemas.microsoft.com/office/excel/2006/main">
          <x14:cfRule type="containsText" priority="563" operator="containsText" id="{EE69FE65-00C2-4D40-B9DE-650ED3CF4D18}">
            <xm:f>NOT(ISERROR(SEARCH('Anexo-riesgo inherente'!$XDX$2,AS13)))</xm:f>
            <xm:f>'Anexo-riesgo inherente'!$XDX$2</xm:f>
            <x14:dxf>
              <fill>
                <patternFill>
                  <bgColor rgb="FFFF0000"/>
                </patternFill>
              </fill>
            </x14:dxf>
          </x14:cfRule>
          <x14:cfRule type="containsText" priority="564" operator="containsText" id="{47B4B74E-2A9C-4183-94A3-B2B0B4E525A4}">
            <xm:f>NOT(ISERROR(SEARCH('Anexo-riesgo inherente'!$XDX$3,AS13)))</xm:f>
            <xm:f>'Anexo-riesgo inherente'!$XDX$3</xm:f>
            <x14:dxf>
              <fill>
                <patternFill>
                  <bgColor rgb="FF00B050"/>
                </patternFill>
              </fill>
            </x14:dxf>
          </x14:cfRule>
          <xm:sqref>AS13</xm:sqref>
        </x14:conditionalFormatting>
        <x14:conditionalFormatting xmlns:xm="http://schemas.microsoft.com/office/excel/2006/main">
          <x14:cfRule type="containsText" priority="553" operator="containsText" id="{E80CCFC6-E813-4260-8B0F-8DB16F9C4DF5}">
            <xm:f>NOT(ISERROR(SEARCH('Anexo-riesgo inherente'!$XDX$2,AS14)))</xm:f>
            <xm:f>'Anexo-riesgo inherente'!$XDX$2</xm:f>
            <x14:dxf>
              <fill>
                <patternFill>
                  <bgColor rgb="FFFF0000"/>
                </patternFill>
              </fill>
            </x14:dxf>
          </x14:cfRule>
          <x14:cfRule type="containsText" priority="554" operator="containsText" id="{7922779E-6F06-4E6D-84A4-BA592E8640E2}">
            <xm:f>NOT(ISERROR(SEARCH('Anexo-riesgo inherente'!$XDX$3,AS14)))</xm:f>
            <xm:f>'Anexo-riesgo inherente'!$XDX$3</xm:f>
            <x14:dxf>
              <fill>
                <patternFill>
                  <bgColor rgb="FF00B050"/>
                </patternFill>
              </fill>
            </x14:dxf>
          </x14:cfRule>
          <xm:sqref>AS14</xm:sqref>
        </x14:conditionalFormatting>
        <x14:conditionalFormatting xmlns:xm="http://schemas.microsoft.com/office/excel/2006/main">
          <x14:cfRule type="containsText" priority="543" operator="containsText" id="{AB9065EB-7EA9-485A-86F3-C4F0008BE2D9}">
            <xm:f>NOT(ISERROR(SEARCH('Anexo-riesgo inherente'!$XDX$2,AS15)))</xm:f>
            <xm:f>'Anexo-riesgo inherente'!$XDX$2</xm:f>
            <x14:dxf>
              <fill>
                <patternFill>
                  <bgColor rgb="FFFF0000"/>
                </patternFill>
              </fill>
            </x14:dxf>
          </x14:cfRule>
          <x14:cfRule type="containsText" priority="544" operator="containsText" id="{40A63AF9-82A5-4F17-97C5-BDB6E146F5FE}">
            <xm:f>NOT(ISERROR(SEARCH('Anexo-riesgo inherente'!$XDX$3,AS15)))</xm:f>
            <xm:f>'Anexo-riesgo inherente'!$XDX$3</xm:f>
            <x14:dxf>
              <fill>
                <patternFill>
                  <bgColor rgb="FF00B050"/>
                </patternFill>
              </fill>
            </x14:dxf>
          </x14:cfRule>
          <xm:sqref>AS15</xm:sqref>
        </x14:conditionalFormatting>
        <x14:conditionalFormatting xmlns:xm="http://schemas.microsoft.com/office/excel/2006/main">
          <x14:cfRule type="containsText" priority="529" operator="containsText" id="{C660119B-B9D4-4FC5-86EB-7E9C89650E8C}">
            <xm:f>NOT(ISERROR(SEARCH('Anexo-riesgo inherente'!$XDX$2,AS16)))</xm:f>
            <xm:f>'Anexo-riesgo inherente'!$XDX$2</xm:f>
            <x14:dxf>
              <fill>
                <patternFill>
                  <bgColor rgb="FFFF0000"/>
                </patternFill>
              </fill>
            </x14:dxf>
          </x14:cfRule>
          <x14:cfRule type="containsText" priority="530" operator="containsText" id="{99494867-E6F0-4E91-AC31-87C9F012C2B7}">
            <xm:f>NOT(ISERROR(SEARCH('Anexo-riesgo inherente'!$XDX$3,AS16)))</xm:f>
            <xm:f>'Anexo-riesgo inherente'!$XDX$3</xm:f>
            <x14:dxf>
              <fill>
                <patternFill>
                  <bgColor rgb="FF00B050"/>
                </patternFill>
              </fill>
            </x14:dxf>
          </x14:cfRule>
          <xm:sqref>AS16</xm:sqref>
        </x14:conditionalFormatting>
        <x14:conditionalFormatting xmlns:xm="http://schemas.microsoft.com/office/excel/2006/main">
          <x14:cfRule type="containsText" priority="519" operator="containsText" id="{C8786F7B-4F42-4FC3-850C-D3F97F218C63}">
            <xm:f>NOT(ISERROR(SEARCH('Anexo-riesgo inherente'!$XDX$2,AS17)))</xm:f>
            <xm:f>'Anexo-riesgo inherente'!$XDX$2</xm:f>
            <x14:dxf>
              <fill>
                <patternFill>
                  <bgColor rgb="FFFF0000"/>
                </patternFill>
              </fill>
            </x14:dxf>
          </x14:cfRule>
          <x14:cfRule type="containsText" priority="520" operator="containsText" id="{4FDD4BF3-AF8B-42E3-8BE3-46A621756499}">
            <xm:f>NOT(ISERROR(SEARCH('Anexo-riesgo inherente'!$XDX$3,AS17)))</xm:f>
            <xm:f>'Anexo-riesgo inherente'!$XDX$3</xm:f>
            <x14:dxf>
              <fill>
                <patternFill>
                  <bgColor rgb="FF00B050"/>
                </patternFill>
              </fill>
            </x14:dxf>
          </x14:cfRule>
          <xm:sqref>AS17</xm:sqref>
        </x14:conditionalFormatting>
        <x14:conditionalFormatting xmlns:xm="http://schemas.microsoft.com/office/excel/2006/main">
          <x14:cfRule type="containsText" priority="497" operator="containsText" id="{A95DEE4B-E0DB-42C8-A17F-5EC4D0E7C6D9}">
            <xm:f>NOT(ISERROR(SEARCH('Anexo-riesgo inherente'!$XDX$2,AS18)))</xm:f>
            <xm:f>'Anexo-riesgo inherente'!$XDX$2</xm:f>
            <x14:dxf>
              <fill>
                <patternFill>
                  <bgColor rgb="FFFF0000"/>
                </patternFill>
              </fill>
            </x14:dxf>
          </x14:cfRule>
          <x14:cfRule type="containsText" priority="498" operator="containsText" id="{737C36EA-7352-47C2-BAC4-8473439A13F6}">
            <xm:f>NOT(ISERROR(SEARCH('Anexo-riesgo inherente'!$XDX$3,AS18)))</xm:f>
            <xm:f>'Anexo-riesgo inherente'!$XDX$3</xm:f>
            <x14:dxf>
              <fill>
                <patternFill>
                  <bgColor rgb="FF00B050"/>
                </patternFill>
              </fill>
            </x14:dxf>
          </x14:cfRule>
          <xm:sqref>AS18</xm:sqref>
        </x14:conditionalFormatting>
        <x14:conditionalFormatting xmlns:xm="http://schemas.microsoft.com/office/excel/2006/main">
          <x14:cfRule type="containsText" priority="487" operator="containsText" id="{1E5BE9BD-1E84-4C38-84F4-55ABAE40F886}">
            <xm:f>NOT(ISERROR(SEARCH('Anexo-riesgo inherente'!$XDX$2,AS19)))</xm:f>
            <xm:f>'Anexo-riesgo inherente'!$XDX$2</xm:f>
            <x14:dxf>
              <fill>
                <patternFill>
                  <bgColor rgb="FFFF0000"/>
                </patternFill>
              </fill>
            </x14:dxf>
          </x14:cfRule>
          <x14:cfRule type="containsText" priority="488" operator="containsText" id="{F2A5AFB4-6391-4CC4-900D-13C5DC311B2C}">
            <xm:f>NOT(ISERROR(SEARCH('Anexo-riesgo inherente'!$XDX$3,AS19)))</xm:f>
            <xm:f>'Anexo-riesgo inherente'!$XDX$3</xm:f>
            <x14:dxf>
              <fill>
                <patternFill>
                  <bgColor rgb="FF00B050"/>
                </patternFill>
              </fill>
            </x14:dxf>
          </x14:cfRule>
          <xm:sqref>AS19</xm:sqref>
        </x14:conditionalFormatting>
        <x14:conditionalFormatting xmlns:xm="http://schemas.microsoft.com/office/excel/2006/main">
          <x14:cfRule type="containsText" priority="477" operator="containsText" id="{BC9FC4AB-E889-440A-A806-1B4025DC9558}">
            <xm:f>NOT(ISERROR(SEARCH('Anexo-riesgo inherente'!$XDX$2,AS20)))</xm:f>
            <xm:f>'Anexo-riesgo inherente'!$XDX$2</xm:f>
            <x14:dxf>
              <fill>
                <patternFill>
                  <bgColor rgb="FFFF0000"/>
                </patternFill>
              </fill>
            </x14:dxf>
          </x14:cfRule>
          <x14:cfRule type="containsText" priority="478" operator="containsText" id="{141890B6-7949-491A-B444-3118A7591912}">
            <xm:f>NOT(ISERROR(SEARCH('Anexo-riesgo inherente'!$XDX$3,AS20)))</xm:f>
            <xm:f>'Anexo-riesgo inherente'!$XDX$3</xm:f>
            <x14:dxf>
              <fill>
                <patternFill>
                  <bgColor rgb="FF00B050"/>
                </patternFill>
              </fill>
            </x14:dxf>
          </x14:cfRule>
          <xm:sqref>AS20</xm:sqref>
        </x14:conditionalFormatting>
        <x14:conditionalFormatting xmlns:xm="http://schemas.microsoft.com/office/excel/2006/main">
          <x14:cfRule type="containsText" priority="463" operator="containsText" id="{FE2B003D-CEE1-488A-9001-B15D48546B24}">
            <xm:f>NOT(ISERROR(SEARCH('Anexo-riesgo inherente'!$XDX$2,AS21)))</xm:f>
            <xm:f>'Anexo-riesgo inherente'!$XDX$2</xm:f>
            <x14:dxf>
              <fill>
                <patternFill>
                  <bgColor rgb="FFFF0000"/>
                </patternFill>
              </fill>
            </x14:dxf>
          </x14:cfRule>
          <x14:cfRule type="containsText" priority="464" operator="containsText" id="{51C2C554-C0C3-4EC4-8456-754BBA1CF9B9}">
            <xm:f>NOT(ISERROR(SEARCH('Anexo-riesgo inherente'!$XDX$3,AS21)))</xm:f>
            <xm:f>'Anexo-riesgo inherente'!$XDX$3</xm:f>
            <x14:dxf>
              <fill>
                <patternFill>
                  <bgColor rgb="FF00B050"/>
                </patternFill>
              </fill>
            </x14:dxf>
          </x14:cfRule>
          <xm:sqref>AS21</xm:sqref>
        </x14:conditionalFormatting>
        <x14:conditionalFormatting xmlns:xm="http://schemas.microsoft.com/office/excel/2006/main">
          <x14:cfRule type="containsText" priority="425" operator="containsText" id="{B2C0EB06-EE8B-4B90-B57C-416F4C366DF9}">
            <xm:f>NOT(ISERROR(SEARCH('Anexo-riesgo inherente'!$XDX$2,AS22)))</xm:f>
            <xm:f>'Anexo-riesgo inherente'!$XDX$2</xm:f>
            <x14:dxf>
              <fill>
                <patternFill>
                  <bgColor rgb="FFFF0000"/>
                </patternFill>
              </fill>
            </x14:dxf>
          </x14:cfRule>
          <x14:cfRule type="containsText" priority="426" operator="containsText" id="{987121DE-7FE8-4E81-B3A3-CDD94559287B}">
            <xm:f>NOT(ISERROR(SEARCH('Anexo-riesgo inherente'!$XDX$3,AS22)))</xm:f>
            <xm:f>'Anexo-riesgo inherente'!$XDX$3</xm:f>
            <x14:dxf>
              <fill>
                <patternFill>
                  <bgColor rgb="FF00B050"/>
                </patternFill>
              </fill>
            </x14:dxf>
          </x14:cfRule>
          <xm:sqref>AS22:AS23</xm:sqref>
        </x14:conditionalFormatting>
        <x14:conditionalFormatting xmlns:xm="http://schemas.microsoft.com/office/excel/2006/main">
          <x14:cfRule type="containsText" priority="207" operator="containsText" id="{4E8C0571-78D9-423D-BA28-7773D72AE278}">
            <xm:f>NOT(ISERROR(SEARCH('Anexo-riesgo inherente'!$XDX$2,AS8)))</xm:f>
            <xm:f>'Anexo-riesgo inherente'!$XDX$2</xm:f>
            <x14:dxf>
              <fill>
                <patternFill>
                  <bgColor rgb="FFFF0000"/>
                </patternFill>
              </fill>
            </x14:dxf>
          </x14:cfRule>
          <x14:cfRule type="containsText" priority="208" operator="containsText" id="{FA03C85C-D1A8-495D-B94F-21BAAA28CD5C}">
            <xm:f>NOT(ISERROR(SEARCH('Anexo-riesgo inherente'!$XDX$3,AS8)))</xm:f>
            <xm:f>'Anexo-riesgo inherente'!$XDX$3</xm:f>
            <x14:dxf>
              <fill>
                <patternFill>
                  <bgColor rgb="FF00B050"/>
                </patternFill>
              </fill>
            </x14:dxf>
          </x14:cfRule>
          <xm:sqref>AS8</xm:sqref>
        </x14:conditionalFormatting>
        <x14:conditionalFormatting xmlns:xm="http://schemas.microsoft.com/office/excel/2006/main">
          <x14:cfRule type="containsText" priority="129" operator="containsText" id="{94EE1963-F322-4B3A-8A78-0753619AEB55}">
            <xm:f>NOT(ISERROR(SEARCH('Anexo-riesgo inherente'!$XDX$2,AS12)))</xm:f>
            <xm:f>'Anexo-riesgo inherente'!$XDX$2</xm:f>
            <x14:dxf>
              <fill>
                <patternFill>
                  <bgColor rgb="FFFF0000"/>
                </patternFill>
              </fill>
            </x14:dxf>
          </x14:cfRule>
          <x14:cfRule type="containsText" priority="130" operator="containsText" id="{9C1C7F34-B923-440B-B6FE-106A5F5221F8}">
            <xm:f>NOT(ISERROR(SEARCH('Anexo-riesgo inherente'!$XDX$3,AS12)))</xm:f>
            <xm:f>'Anexo-riesgo inherente'!$XDX$3</xm:f>
            <x14:dxf>
              <fill>
                <patternFill>
                  <bgColor rgb="FF00B050"/>
                </patternFill>
              </fill>
            </x14:dxf>
          </x14:cfRule>
          <xm:sqref>AS12</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0000000}">
          <x14:formula1>
            <xm:f>'Anexo-riesgo inherente'!$XDW$3:$XDW$8</xm:f>
          </x14:formula1>
          <xm:sqref>U3 AE3 AE12 Z3 P3 AE7:AE8 Z5:Z7</xm:sqref>
        </x14:dataValidation>
        <x14:dataValidation type="list" allowBlank="1" showInputMessage="1" showErrorMessage="1" xr:uid="{00000000-0002-0000-0100-000001000000}">
          <x14:formula1>
            <xm:f>'Anexo-riesgo inherente'!$XDW$2:$XDW$8</xm:f>
          </x14:formula1>
          <xm:sqref>U19:U23 Z4 Z8:Z9 AE4 Z15:Z16 Z11:Z12 AE16 BA22 Z19:Z20 Z22 AE22 P4:P23 U4:U16</xm:sqref>
        </x14:dataValidation>
        <x14:dataValidation type="list" allowBlank="1" showInputMessage="1" showErrorMessage="1" xr:uid="{00000000-0002-0000-0100-000002000000}">
          <x14:formula1>
            <xm:f>'Anexo-riesgo inherente'!$XDX$2:$XDX$3</xm:f>
          </x14:formula1>
          <xm:sqref>AS3:AS23</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5" tint="-0.499984740745262"/>
  </sheetPr>
  <dimension ref="A1:XDX28"/>
  <sheetViews>
    <sheetView tabSelected="1" zoomScale="85" zoomScaleNormal="85" workbookViewId="0">
      <pane ySplit="1" topLeftCell="A3" activePane="bottomLeft" state="frozen"/>
      <selection activeCell="C18" sqref="C18"/>
      <selection pane="bottomLeft" activeCell="I7" sqref="I7"/>
    </sheetView>
  </sheetViews>
  <sheetFormatPr baseColWidth="10" defaultColWidth="10.87890625" defaultRowHeight="18" x14ac:dyDescent="0.5"/>
  <cols>
    <col min="1" max="1" width="11" style="20" customWidth="1"/>
    <col min="2" max="2" width="16.703125" style="20" customWidth="1"/>
    <col min="3" max="5" width="10.87890625" style="20"/>
    <col min="6" max="6" width="18.05859375" style="20" bestFit="1" customWidth="1"/>
    <col min="7" max="7" width="11.234375" style="20" bestFit="1" customWidth="1"/>
    <col min="8" max="8" width="31.1171875" style="20" customWidth="1"/>
    <col min="9" max="9" width="18.05859375" style="20" bestFit="1" customWidth="1"/>
    <col min="10" max="10" width="11.234375" style="20" bestFit="1" customWidth="1"/>
    <col min="11" max="13" width="10.87890625" style="20"/>
    <col min="14" max="14" width="13.87890625" style="20" customWidth="1"/>
    <col min="15" max="21" width="10.87890625" style="20"/>
    <col min="22" max="22" width="15" style="20" customWidth="1"/>
    <col min="23" max="28" width="10.87890625" style="20"/>
    <col min="29" max="29" width="11.5859375" style="238" customWidth="1"/>
    <col min="30" max="30" width="10.87890625" style="238"/>
    <col min="31" max="31" width="10.87890625" style="20"/>
    <col min="32" max="33" width="10.87890625" style="245"/>
    <col min="34" max="16350" width="10.87890625" style="20"/>
    <col min="16351" max="16351" width="14.87890625" style="20" customWidth="1"/>
    <col min="16352" max="16384" width="10.87890625" style="20"/>
  </cols>
  <sheetData>
    <row r="1" spans="1:37 16351:16352" ht="92" thickBot="1" x14ac:dyDescent="0.55000000000000004">
      <c r="A1" s="19" t="s">
        <v>53</v>
      </c>
      <c r="B1" s="19" t="s">
        <v>54</v>
      </c>
      <c r="C1" s="19" t="s">
        <v>55</v>
      </c>
      <c r="D1" s="19" t="s">
        <v>56</v>
      </c>
      <c r="F1" s="157" t="s">
        <v>56</v>
      </c>
      <c r="G1" s="158"/>
      <c r="H1" s="176" t="s">
        <v>153</v>
      </c>
      <c r="I1" s="157" t="s">
        <v>152</v>
      </c>
      <c r="J1" s="158"/>
      <c r="L1" s="159" t="s">
        <v>154</v>
      </c>
      <c r="M1" s="160"/>
      <c r="N1" s="160"/>
      <c r="O1" s="160"/>
      <c r="P1" s="160"/>
      <c r="Q1" s="160"/>
      <c r="R1" s="160"/>
      <c r="S1" s="160"/>
      <c r="T1" s="160"/>
      <c r="U1" s="160"/>
      <c r="V1" s="160"/>
      <c r="W1" s="160"/>
      <c r="X1" s="160"/>
      <c r="Y1" s="160"/>
      <c r="Z1" s="161"/>
    </row>
    <row r="2" spans="1:37 16351:16352" ht="191" thickBot="1" x14ac:dyDescent="0.75">
      <c r="A2" s="21">
        <v>0</v>
      </c>
      <c r="B2" s="21">
        <v>0</v>
      </c>
      <c r="C2" s="21">
        <v>-999</v>
      </c>
      <c r="D2" s="21" t="s">
        <v>57</v>
      </c>
      <c r="F2" s="92" t="s">
        <v>52</v>
      </c>
      <c r="G2" s="93" t="s">
        <v>151</v>
      </c>
      <c r="H2" s="177"/>
      <c r="I2" s="92" t="s">
        <v>52</v>
      </c>
      <c r="J2" s="93" t="s">
        <v>151</v>
      </c>
      <c r="K2"/>
      <c r="L2" s="162" t="s">
        <v>155</v>
      </c>
      <c r="M2" s="163"/>
      <c r="N2" s="163"/>
      <c r="O2" s="163"/>
      <c r="P2" s="163"/>
      <c r="Q2" s="163"/>
      <c r="R2" s="163"/>
      <c r="S2" s="50"/>
      <c r="T2" s="164" t="s">
        <v>156</v>
      </c>
      <c r="U2" s="165"/>
      <c r="V2" s="165"/>
      <c r="W2" s="165"/>
      <c r="X2" s="165"/>
      <c r="Y2" s="165"/>
      <c r="Z2" s="166"/>
      <c r="AB2" s="45" t="s">
        <v>150</v>
      </c>
      <c r="AC2" s="239" t="s">
        <v>15</v>
      </c>
      <c r="AD2" s="239" t="s">
        <v>16</v>
      </c>
      <c r="AE2" s="5" t="s">
        <v>17</v>
      </c>
      <c r="AF2" s="246" t="s">
        <v>18</v>
      </c>
      <c r="AG2" s="246" t="s">
        <v>19</v>
      </c>
      <c r="AH2" s="7" t="s">
        <v>20</v>
      </c>
      <c r="AI2" s="5" t="s">
        <v>168</v>
      </c>
      <c r="AJ2" s="5" t="s">
        <v>169</v>
      </c>
      <c r="AK2" s="7" t="s">
        <v>152</v>
      </c>
      <c r="XDW2" s="20" t="s">
        <v>128</v>
      </c>
      <c r="XDX2" s="20" t="s">
        <v>132</v>
      </c>
    </row>
    <row r="3" spans="1:37 16351:16352" ht="32.35" thickBot="1" x14ac:dyDescent="0.55000000000000004">
      <c r="A3" s="21">
        <v>0</v>
      </c>
      <c r="B3" s="21">
        <v>1</v>
      </c>
      <c r="C3" s="21">
        <v>0</v>
      </c>
      <c r="D3" s="21" t="s">
        <v>57</v>
      </c>
      <c r="F3" s="141" t="s">
        <v>57</v>
      </c>
      <c r="G3" s="90">
        <v>18</v>
      </c>
      <c r="H3" s="177"/>
      <c r="I3" s="142" t="s">
        <v>57</v>
      </c>
      <c r="J3" s="90">
        <v>21</v>
      </c>
      <c r="K3"/>
      <c r="L3" s="51"/>
      <c r="M3" s="52"/>
      <c r="N3" s="53"/>
      <c r="O3" s="53"/>
      <c r="P3" s="53"/>
      <c r="Q3" s="53"/>
      <c r="R3" s="53"/>
      <c r="S3" s="50"/>
      <c r="T3" s="53"/>
      <c r="U3" s="52"/>
      <c r="V3" s="53"/>
      <c r="W3" s="53"/>
      <c r="X3" s="53"/>
      <c r="Y3" s="53"/>
      <c r="Z3" s="54"/>
      <c r="AB3" s="46">
        <v>1</v>
      </c>
      <c r="AC3" s="242">
        <v>1</v>
      </c>
      <c r="AD3" s="242">
        <v>3</v>
      </c>
      <c r="AE3" s="86" t="s">
        <v>57</v>
      </c>
      <c r="AF3" s="247">
        <v>4</v>
      </c>
      <c r="AG3" s="247">
        <v>4</v>
      </c>
      <c r="AH3" s="30" t="s">
        <v>57</v>
      </c>
      <c r="AI3" s="20">
        <f>IF(AC3-AF3&lt;=0,1,(AC3-AF3))</f>
        <v>1</v>
      </c>
      <c r="AJ3" s="20">
        <f>IF(AD3-AG3&lt;=0,1,(AD3-AG3))</f>
        <v>1</v>
      </c>
      <c r="AK3" s="30" t="str">
        <f>VLOOKUP((G3*H3)-(AI3*AJ3),'Anexo-riesgo inherente'!$C$2:$D$28,2,TRUE)</f>
        <v>Bajo</v>
      </c>
      <c r="XDW3" s="20" t="s">
        <v>82</v>
      </c>
      <c r="XDX3" s="20" t="s">
        <v>133</v>
      </c>
    </row>
    <row r="4" spans="1:37 16351:16352" ht="32.35" thickBot="1" x14ac:dyDescent="0.55000000000000004">
      <c r="A4" s="21">
        <v>1</v>
      </c>
      <c r="B4" s="21">
        <v>1</v>
      </c>
      <c r="C4" s="21">
        <f t="shared" ref="C4:C28" si="0">+A4*B4</f>
        <v>1</v>
      </c>
      <c r="D4" s="21" t="s">
        <v>57</v>
      </c>
      <c r="F4" s="141" t="s">
        <v>58</v>
      </c>
      <c r="G4" s="90">
        <v>1</v>
      </c>
      <c r="H4" s="177"/>
      <c r="I4" s="140" t="s">
        <v>75</v>
      </c>
      <c r="J4" s="91">
        <v>21</v>
      </c>
      <c r="K4"/>
      <c r="L4" s="167" t="s">
        <v>157</v>
      </c>
      <c r="M4" s="168"/>
      <c r="N4" s="168"/>
      <c r="O4" s="168"/>
      <c r="P4" s="168"/>
      <c r="Q4" s="168"/>
      <c r="R4" s="168"/>
      <c r="S4" s="50"/>
      <c r="T4" s="168" t="s">
        <v>158</v>
      </c>
      <c r="U4" s="168"/>
      <c r="V4" s="168"/>
      <c r="W4" s="168"/>
      <c r="X4" s="168"/>
      <c r="Y4" s="168"/>
      <c r="Z4" s="169"/>
      <c r="AB4" s="47">
        <v>2</v>
      </c>
      <c r="AC4" s="240">
        <v>1</v>
      </c>
      <c r="AD4" s="240">
        <v>1</v>
      </c>
      <c r="AE4" s="14" t="s">
        <v>57</v>
      </c>
      <c r="AF4" s="248">
        <v>1</v>
      </c>
      <c r="AG4" s="248">
        <v>4</v>
      </c>
      <c r="AH4" s="13" t="s">
        <v>57</v>
      </c>
      <c r="AI4" s="20">
        <f>IF(AC4-AF4&lt;=0,1,(AC4-AF4))</f>
        <v>1</v>
      </c>
      <c r="AJ4" s="20">
        <f>IF(AD4-AG4&lt;=0,1,(AD4-AG4))</f>
        <v>1</v>
      </c>
      <c r="AK4" s="30" t="str">
        <f>VLOOKUP((G4*H4)-(AI4*AJ4),'Anexo-riesgo inherente'!$C$2:$D$28,2,TRUE)</f>
        <v>Bajo</v>
      </c>
      <c r="XDW4" s="20" t="s">
        <v>116</v>
      </c>
    </row>
    <row r="5" spans="1:37 16351:16352" ht="32.35" thickBot="1" x14ac:dyDescent="0.85">
      <c r="A5" s="21">
        <v>1</v>
      </c>
      <c r="B5" s="21">
        <v>2</v>
      </c>
      <c r="C5" s="21">
        <f t="shared" si="0"/>
        <v>2</v>
      </c>
      <c r="D5" s="21" t="s">
        <v>57</v>
      </c>
      <c r="F5" s="107" t="s">
        <v>60</v>
      </c>
      <c r="G5" s="90">
        <v>2</v>
      </c>
      <c r="H5" s="178"/>
      <c r="I5"/>
      <c r="J5"/>
      <c r="K5"/>
      <c r="L5" s="170" t="s">
        <v>159</v>
      </c>
      <c r="M5" s="55">
        <v>5</v>
      </c>
      <c r="N5" s="74"/>
      <c r="O5" s="75"/>
      <c r="P5" s="76"/>
      <c r="Q5" s="77"/>
      <c r="R5" s="77"/>
      <c r="S5" s="50"/>
      <c r="T5" s="173" t="s">
        <v>159</v>
      </c>
      <c r="U5" s="55">
        <v>5</v>
      </c>
      <c r="V5" s="56"/>
      <c r="W5" s="57"/>
      <c r="X5" s="58"/>
      <c r="Y5" s="59"/>
      <c r="Z5" s="60"/>
      <c r="AB5" s="47">
        <v>3</v>
      </c>
      <c r="AC5" s="240">
        <v>1</v>
      </c>
      <c r="AD5" s="240">
        <v>3</v>
      </c>
      <c r="AE5" s="14" t="s">
        <v>57</v>
      </c>
      <c r="AF5" s="248">
        <v>4</v>
      </c>
      <c r="AG5" s="248">
        <v>4</v>
      </c>
      <c r="AH5" s="13" t="s">
        <v>57</v>
      </c>
      <c r="AI5" s="20">
        <f>IF(AC5-AF5&lt;=0,1,(AC5-AF5))</f>
        <v>1</v>
      </c>
      <c r="AJ5" s="20">
        <f>IF(AD5-AG5&lt;=0,1,(AD5-AG5))</f>
        <v>1</v>
      </c>
      <c r="AK5" s="30" t="str">
        <f>VLOOKUP((G5*H5)-(AI5*AJ5),'Anexo-riesgo inherente'!$C$2:$D$28,2,TRUE)</f>
        <v>Bajo</v>
      </c>
      <c r="XDW5" s="20" t="s">
        <v>117</v>
      </c>
    </row>
    <row r="6" spans="1:37 16351:16352" ht="32.35" thickBot="1" x14ac:dyDescent="0.85">
      <c r="A6" s="21">
        <v>2</v>
      </c>
      <c r="B6" s="21">
        <v>1</v>
      </c>
      <c r="C6" s="21">
        <f t="shared" si="0"/>
        <v>2</v>
      </c>
      <c r="D6" s="21" t="s">
        <v>57</v>
      </c>
      <c r="F6" s="140" t="s">
        <v>75</v>
      </c>
      <c r="G6" s="91">
        <v>21</v>
      </c>
      <c r="H6"/>
      <c r="I6"/>
      <c r="J6"/>
      <c r="K6"/>
      <c r="L6" s="171"/>
      <c r="M6" s="55">
        <v>4</v>
      </c>
      <c r="N6" s="105" t="s">
        <v>189</v>
      </c>
      <c r="O6" s="75"/>
      <c r="P6" s="82"/>
      <c r="Q6" s="61"/>
      <c r="R6" s="77"/>
      <c r="S6" s="50"/>
      <c r="T6" s="174"/>
      <c r="U6" s="55">
        <v>4</v>
      </c>
      <c r="V6" s="79" t="s">
        <v>170</v>
      </c>
      <c r="W6" s="95"/>
      <c r="X6" s="96"/>
      <c r="Y6" s="61"/>
      <c r="Z6" s="60"/>
      <c r="AB6" s="47">
        <v>4</v>
      </c>
      <c r="AC6" s="240">
        <v>3</v>
      </c>
      <c r="AD6" s="240">
        <v>3</v>
      </c>
      <c r="AE6" s="14" t="s">
        <v>58</v>
      </c>
      <c r="AF6" s="248">
        <v>4</v>
      </c>
      <c r="AG6" s="248">
        <v>4</v>
      </c>
      <c r="AH6" s="13" t="s">
        <v>57</v>
      </c>
      <c r="AI6" s="20">
        <f>IF(AC6-AF6&lt;=0,1,(AC6-AF6))</f>
        <v>1</v>
      </c>
      <c r="AJ6" s="20">
        <f>IF(AD6-AG6&lt;=0,1,(AD6-AG6))</f>
        <v>1</v>
      </c>
      <c r="AK6" s="30" t="str">
        <f>VLOOKUP((G6*H6)-(AI6*AJ6),'Anexo-riesgo inherente'!$C$2:$D$28,2,TRUE)</f>
        <v>Bajo</v>
      </c>
      <c r="XDW6" s="20" t="s">
        <v>118</v>
      </c>
    </row>
    <row r="7" spans="1:37 16351:16352" ht="32" x14ac:dyDescent="0.8">
      <c r="A7" s="21">
        <v>1</v>
      </c>
      <c r="B7" s="21">
        <v>3</v>
      </c>
      <c r="C7" s="21">
        <f t="shared" si="0"/>
        <v>3</v>
      </c>
      <c r="D7" s="21" t="s">
        <v>57</v>
      </c>
      <c r="F7"/>
      <c r="G7"/>
      <c r="H7"/>
      <c r="I7"/>
      <c r="J7"/>
      <c r="K7"/>
      <c r="L7" s="171"/>
      <c r="M7" s="55">
        <v>3</v>
      </c>
      <c r="N7" s="106" t="s">
        <v>188</v>
      </c>
      <c r="O7" s="78"/>
      <c r="P7" s="83" t="s">
        <v>190</v>
      </c>
      <c r="Q7" s="82"/>
      <c r="R7" s="76"/>
      <c r="S7" s="50"/>
      <c r="T7" s="174"/>
      <c r="U7" s="55">
        <v>3</v>
      </c>
      <c r="V7" s="97" t="s">
        <v>192</v>
      </c>
      <c r="W7" s="95"/>
      <c r="X7" s="78"/>
      <c r="Y7" s="98"/>
      <c r="Z7" s="62"/>
      <c r="AB7" s="101">
        <v>5</v>
      </c>
      <c r="AC7" s="243">
        <v>1</v>
      </c>
      <c r="AD7" s="243">
        <v>3</v>
      </c>
      <c r="AE7" s="103" t="s">
        <v>57</v>
      </c>
      <c r="AF7" s="249">
        <v>4</v>
      </c>
      <c r="AG7" s="249">
        <v>4</v>
      </c>
      <c r="AH7" s="102" t="s">
        <v>57</v>
      </c>
      <c r="AI7" s="20">
        <f>IF(AC7-AF7&lt;=0,1,(AC7-AF7))</f>
        <v>1</v>
      </c>
      <c r="AJ7" s="20">
        <f>IF(AD7-AG7&lt;=0,1,(AD7-AG7))</f>
        <v>1</v>
      </c>
      <c r="AK7" s="30" t="str">
        <f>VLOOKUP((G7*H7)-(AI7*AJ7),'Anexo-riesgo inherente'!$C$2:$D$28,2,TRUE)</f>
        <v>Bajo</v>
      </c>
      <c r="XDW7" s="20" t="s">
        <v>119</v>
      </c>
    </row>
    <row r="8" spans="1:37 16351:16352" ht="32" x14ac:dyDescent="0.5">
      <c r="A8" s="21">
        <v>3</v>
      </c>
      <c r="B8" s="21">
        <v>1</v>
      </c>
      <c r="C8" s="21">
        <f t="shared" si="0"/>
        <v>3</v>
      </c>
      <c r="D8" s="21" t="s">
        <v>57</v>
      </c>
      <c r="F8"/>
      <c r="G8"/>
      <c r="H8"/>
      <c r="I8"/>
      <c r="J8"/>
      <c r="K8"/>
      <c r="L8" s="171"/>
      <c r="M8" s="55">
        <v>2</v>
      </c>
      <c r="N8" s="79"/>
      <c r="O8" s="79"/>
      <c r="P8" s="84"/>
      <c r="Q8" s="80"/>
      <c r="R8" s="78"/>
      <c r="S8" s="50"/>
      <c r="T8" s="174"/>
      <c r="U8" s="55">
        <v>2</v>
      </c>
      <c r="V8" s="97"/>
      <c r="W8" s="97"/>
      <c r="X8" s="78"/>
      <c r="Y8" s="99"/>
      <c r="Z8" s="63"/>
      <c r="AB8" s="47">
        <v>6</v>
      </c>
      <c r="AC8" s="240">
        <v>1</v>
      </c>
      <c r="AD8" s="240">
        <v>1</v>
      </c>
      <c r="AE8" s="14" t="s">
        <v>57</v>
      </c>
      <c r="AF8" s="248">
        <v>0</v>
      </c>
      <c r="AG8" s="248">
        <v>4</v>
      </c>
      <c r="AH8" s="13" t="s">
        <v>57</v>
      </c>
      <c r="AI8" s="20">
        <f>IF(AC8-AF8&lt;=0,1,(AC8-AF8))</f>
        <v>1</v>
      </c>
      <c r="AJ8" s="20">
        <f>IF(AD8-AG8&lt;=0,1,(AD8-AG8))</f>
        <v>1</v>
      </c>
      <c r="AK8" s="30" t="str">
        <f>VLOOKUP((G8*H8)-(AI8*AJ8),'Anexo-riesgo inherente'!$C$2:$D$28,2,TRUE)</f>
        <v>Bajo</v>
      </c>
      <c r="XDW8" s="20" t="s">
        <v>83</v>
      </c>
    </row>
    <row r="9" spans="1:37 16351:16352" ht="82.7" x14ac:dyDescent="0.5">
      <c r="A9" s="21">
        <v>1</v>
      </c>
      <c r="B9" s="21">
        <v>4</v>
      </c>
      <c r="C9" s="21">
        <f t="shared" si="0"/>
        <v>4</v>
      </c>
      <c r="D9" s="21" t="s">
        <v>57</v>
      </c>
      <c r="F9"/>
      <c r="G9"/>
      <c r="H9"/>
      <c r="I9"/>
      <c r="J9"/>
      <c r="K9"/>
      <c r="L9" s="172"/>
      <c r="M9" s="55">
        <v>1</v>
      </c>
      <c r="N9" s="79" t="s">
        <v>187</v>
      </c>
      <c r="O9" s="79"/>
      <c r="P9" s="79"/>
      <c r="Q9" s="81"/>
      <c r="R9" s="79"/>
      <c r="S9" s="50"/>
      <c r="T9" s="175"/>
      <c r="U9" s="55">
        <v>1</v>
      </c>
      <c r="V9" s="94" t="s">
        <v>191</v>
      </c>
      <c r="W9" s="64"/>
      <c r="X9" s="64"/>
      <c r="Y9" s="64"/>
      <c r="Z9" s="65"/>
      <c r="AB9" s="48">
        <v>7</v>
      </c>
      <c r="AC9" s="244">
        <v>1</v>
      </c>
      <c r="AD9" s="244">
        <v>3</v>
      </c>
      <c r="AE9" s="27" t="s">
        <v>57</v>
      </c>
      <c r="AF9" s="250">
        <v>3</v>
      </c>
      <c r="AG9" s="250">
        <v>3</v>
      </c>
      <c r="AH9" s="26" t="s">
        <v>57</v>
      </c>
      <c r="AI9" s="20">
        <f>IF(AC9-AF9&lt;=0,1,(AC9-AF9))</f>
        <v>1</v>
      </c>
      <c r="AJ9" s="20">
        <f>IF(AD9-AG9&lt;=0,1,(AD9-AG9))</f>
        <v>1</v>
      </c>
      <c r="AK9" s="30" t="str">
        <f>VLOOKUP((G9*H9)-(AI9*AJ9),'Anexo-riesgo inherente'!$C$2:$D$28,2,TRUE)</f>
        <v>Bajo</v>
      </c>
    </row>
    <row r="10" spans="1:37 16351:16352" ht="32" x14ac:dyDescent="0.5">
      <c r="A10" s="21">
        <v>2</v>
      </c>
      <c r="B10" s="21">
        <v>2</v>
      </c>
      <c r="C10" s="21">
        <f t="shared" si="0"/>
        <v>4</v>
      </c>
      <c r="D10" s="21" t="s">
        <v>57</v>
      </c>
      <c r="F10"/>
      <c r="G10"/>
      <c r="H10"/>
      <c r="I10"/>
      <c r="J10"/>
      <c r="K10"/>
      <c r="L10" s="66"/>
      <c r="M10" s="67"/>
      <c r="N10" s="68">
        <v>1</v>
      </c>
      <c r="O10" s="68">
        <v>2</v>
      </c>
      <c r="P10" s="68">
        <v>3</v>
      </c>
      <c r="Q10" s="68">
        <v>4</v>
      </c>
      <c r="R10" s="68">
        <v>5</v>
      </c>
      <c r="S10" s="50"/>
      <c r="T10" s="52"/>
      <c r="U10" s="67"/>
      <c r="V10" s="68">
        <v>1</v>
      </c>
      <c r="W10" s="68">
        <v>2</v>
      </c>
      <c r="X10" s="68">
        <v>3</v>
      </c>
      <c r="Y10" s="68">
        <v>4</v>
      </c>
      <c r="Z10" s="69">
        <v>5</v>
      </c>
      <c r="AB10" s="47">
        <v>8</v>
      </c>
      <c r="AC10" s="240">
        <v>1</v>
      </c>
      <c r="AD10" s="240">
        <v>4</v>
      </c>
      <c r="AE10" s="14" t="s">
        <v>57</v>
      </c>
      <c r="AF10" s="248">
        <v>3</v>
      </c>
      <c r="AG10" s="248">
        <v>3</v>
      </c>
      <c r="AH10" s="13" t="s">
        <v>57</v>
      </c>
      <c r="AI10" s="20">
        <f>IF(AC10-AF10&lt;=0,1,(AC10-AF10))</f>
        <v>1</v>
      </c>
      <c r="AJ10" s="20">
        <f>IF(AD10-AG10&lt;=0,1,(AD10-AG10))</f>
        <v>1</v>
      </c>
      <c r="AK10" s="30" t="str">
        <f>VLOOKUP((G10*H10)-(AI10*AJ10),'Anexo-riesgo inherente'!$C$2:$D$28,2,TRUE)</f>
        <v>Bajo</v>
      </c>
    </row>
    <row r="11" spans="1:37 16351:16352" ht="32.35" thickBot="1" x14ac:dyDescent="0.55000000000000004">
      <c r="A11" s="21">
        <v>4</v>
      </c>
      <c r="B11" s="21">
        <v>1</v>
      </c>
      <c r="C11" s="21">
        <f t="shared" si="0"/>
        <v>4</v>
      </c>
      <c r="D11" s="21" t="s">
        <v>57</v>
      </c>
      <c r="F11"/>
      <c r="G11"/>
      <c r="H11"/>
      <c r="I11"/>
      <c r="J11"/>
      <c r="K11"/>
      <c r="L11" s="70"/>
      <c r="M11" s="71"/>
      <c r="N11" s="155" t="s">
        <v>160</v>
      </c>
      <c r="O11" s="155"/>
      <c r="P11" s="155"/>
      <c r="Q11" s="155"/>
      <c r="R11" s="155"/>
      <c r="S11" s="72"/>
      <c r="T11" s="73"/>
      <c r="U11" s="71"/>
      <c r="V11" s="155" t="s">
        <v>160</v>
      </c>
      <c r="W11" s="155"/>
      <c r="X11" s="155"/>
      <c r="Y11" s="155"/>
      <c r="Z11" s="156"/>
      <c r="AB11" s="47">
        <v>9</v>
      </c>
      <c r="AC11" s="240">
        <v>1</v>
      </c>
      <c r="AD11" s="240">
        <v>4</v>
      </c>
      <c r="AE11" s="14" t="s">
        <v>57</v>
      </c>
      <c r="AF11" s="248">
        <v>3</v>
      </c>
      <c r="AG11" s="248">
        <v>3</v>
      </c>
      <c r="AH11" s="13" t="s">
        <v>57</v>
      </c>
      <c r="AI11" s="20">
        <f>IF(AC11-AF11&lt;=0,1,(AC11-AF11))</f>
        <v>1</v>
      </c>
      <c r="AJ11" s="20">
        <f>IF(AD11-AG11&lt;=0,1,(AD11-AG11))</f>
        <v>1</v>
      </c>
      <c r="AK11" s="30" t="str">
        <f>VLOOKUP((G11*H11)-(AI11*AJ11),'Anexo-riesgo inherente'!$C$2:$D$28,2,TRUE)</f>
        <v>Bajo</v>
      </c>
    </row>
    <row r="12" spans="1:37 16351:16352" ht="32" x14ac:dyDescent="0.5">
      <c r="A12" s="21">
        <v>1</v>
      </c>
      <c r="B12" s="21">
        <v>5</v>
      </c>
      <c r="C12" s="21">
        <f t="shared" si="0"/>
        <v>5</v>
      </c>
      <c r="D12" s="21" t="s">
        <v>57</v>
      </c>
      <c r="F12"/>
      <c r="G12"/>
      <c r="H12"/>
      <c r="I12"/>
      <c r="J12"/>
      <c r="K12"/>
      <c r="AB12" s="49">
        <v>10</v>
      </c>
      <c r="AC12" s="241">
        <v>1</v>
      </c>
      <c r="AD12" s="241">
        <v>1</v>
      </c>
      <c r="AE12" s="41" t="s">
        <v>57</v>
      </c>
      <c r="AF12" s="251">
        <v>0</v>
      </c>
      <c r="AG12" s="251">
        <v>0</v>
      </c>
      <c r="AH12" s="40" t="s">
        <v>57</v>
      </c>
      <c r="AI12" s="20">
        <f>IF(AC12-AF12&lt;=0,1,(AC12-AF12))</f>
        <v>1</v>
      </c>
      <c r="AJ12" s="20">
        <f>IF(AD12-AG12&lt;=0,1,(AD12-AG12))</f>
        <v>1</v>
      </c>
      <c r="AK12" s="30" t="str">
        <f>VLOOKUP((G12*H12)-(AI12*AJ12),'Anexo-riesgo inherente'!$C$2:$D$28,2,TRUE)</f>
        <v>Bajo</v>
      </c>
    </row>
    <row r="13" spans="1:37 16351:16352" ht="32" x14ac:dyDescent="0.5">
      <c r="A13" s="21">
        <v>5</v>
      </c>
      <c r="B13" s="21">
        <v>1</v>
      </c>
      <c r="C13" s="21">
        <f t="shared" si="0"/>
        <v>5</v>
      </c>
      <c r="D13" s="21" t="s">
        <v>57</v>
      </c>
      <c r="F13"/>
      <c r="G13"/>
      <c r="H13"/>
      <c r="I13"/>
      <c r="J13"/>
      <c r="K13"/>
      <c r="AB13" s="47">
        <v>11</v>
      </c>
      <c r="AC13" s="240">
        <v>1</v>
      </c>
      <c r="AD13" s="240">
        <v>3</v>
      </c>
      <c r="AE13" s="14" t="s">
        <v>57</v>
      </c>
      <c r="AF13" s="248">
        <v>3</v>
      </c>
      <c r="AG13" s="248">
        <v>3</v>
      </c>
      <c r="AH13" s="13" t="s">
        <v>57</v>
      </c>
      <c r="AI13" s="20">
        <f>IF(AC13-AF13&lt;=0,1,(AC13-AF13))</f>
        <v>1</v>
      </c>
      <c r="AJ13" s="20">
        <f>IF(AD13-AG13&lt;=0,1,(AD13-AG13))</f>
        <v>1</v>
      </c>
      <c r="AK13" s="30" t="str">
        <f>VLOOKUP((G13*H13)-(AI13*AJ13),'Anexo-riesgo inherente'!$C$2:$D$28,2,TRUE)</f>
        <v>Bajo</v>
      </c>
    </row>
    <row r="14" spans="1:37 16351:16352" ht="32" x14ac:dyDescent="0.5">
      <c r="A14" s="22">
        <v>2</v>
      </c>
      <c r="B14" s="22">
        <v>3</v>
      </c>
      <c r="C14" s="22">
        <f t="shared" si="0"/>
        <v>6</v>
      </c>
      <c r="D14" s="22" t="s">
        <v>58</v>
      </c>
      <c r="F14"/>
      <c r="G14"/>
      <c r="H14"/>
      <c r="I14"/>
      <c r="J14"/>
      <c r="K14"/>
      <c r="V14" s="104"/>
      <c r="AB14" s="47">
        <v>12</v>
      </c>
      <c r="AC14" s="240">
        <v>3</v>
      </c>
      <c r="AD14" s="240">
        <v>3</v>
      </c>
      <c r="AE14" s="14" t="s">
        <v>58</v>
      </c>
      <c r="AF14" s="248">
        <v>3</v>
      </c>
      <c r="AG14" s="248">
        <v>3</v>
      </c>
      <c r="AH14" s="13" t="s">
        <v>57</v>
      </c>
      <c r="AI14" s="20">
        <f>IF(AC14-AF14&lt;=0,1,(AC14-AF14))</f>
        <v>1</v>
      </c>
      <c r="AJ14" s="20">
        <f>IF(AD14-AG14&lt;=0,1,(AD14-AG14))</f>
        <v>1</v>
      </c>
      <c r="AK14" s="30" t="str">
        <f>VLOOKUP((G14*H14)-(AI14*AJ14),'Anexo-riesgo inherente'!$C$2:$D$28,2,TRUE)</f>
        <v>Bajo</v>
      </c>
    </row>
    <row r="15" spans="1:37 16351:16352" ht="32" x14ac:dyDescent="0.5">
      <c r="A15" s="22">
        <v>3</v>
      </c>
      <c r="B15" s="22">
        <v>2</v>
      </c>
      <c r="C15" s="22">
        <f t="shared" si="0"/>
        <v>6</v>
      </c>
      <c r="D15" s="22" t="s">
        <v>58</v>
      </c>
      <c r="F15"/>
      <c r="G15"/>
      <c r="H15"/>
      <c r="I15"/>
      <c r="J15"/>
      <c r="K15"/>
      <c r="V15" s="104"/>
      <c r="AB15" s="48">
        <v>13</v>
      </c>
      <c r="AC15" s="244">
        <v>1</v>
      </c>
      <c r="AD15" s="244">
        <v>4</v>
      </c>
      <c r="AE15" s="27" t="s">
        <v>57</v>
      </c>
      <c r="AF15" s="248">
        <v>4</v>
      </c>
      <c r="AG15" s="248">
        <v>4</v>
      </c>
      <c r="AH15" s="13" t="s">
        <v>57</v>
      </c>
      <c r="AI15" s="20">
        <f>IF(AC15-AF15&lt;=0,1,(AC15-AF15))</f>
        <v>1</v>
      </c>
      <c r="AJ15" s="20">
        <f>IF(AD15-AG15&lt;=0,1,(AD15-AG15))</f>
        <v>1</v>
      </c>
      <c r="AK15" s="30" t="str">
        <f>VLOOKUP((G15*H15)-(AI15*AJ15),'Anexo-riesgo inherente'!$C$2:$D$28,2,TRUE)</f>
        <v>Bajo</v>
      </c>
    </row>
    <row r="16" spans="1:37 16351:16352" ht="32" x14ac:dyDescent="0.5">
      <c r="A16" s="22">
        <v>2</v>
      </c>
      <c r="B16" s="22">
        <v>4</v>
      </c>
      <c r="C16" s="22">
        <f t="shared" si="0"/>
        <v>8</v>
      </c>
      <c r="D16" s="22" t="s">
        <v>58</v>
      </c>
      <c r="F16"/>
      <c r="G16"/>
      <c r="H16"/>
      <c r="I16"/>
      <c r="J16"/>
      <c r="K16"/>
      <c r="AB16" s="47">
        <v>14</v>
      </c>
      <c r="AC16" s="240">
        <v>1</v>
      </c>
      <c r="AD16" s="240">
        <v>4</v>
      </c>
      <c r="AE16" s="14" t="s">
        <v>57</v>
      </c>
      <c r="AF16" s="248">
        <v>3</v>
      </c>
      <c r="AG16" s="248">
        <v>3</v>
      </c>
      <c r="AH16" s="13" t="s">
        <v>57</v>
      </c>
      <c r="AI16" s="20">
        <f>IF(AC16-AF16&lt;=0,1,(AC16-AF16))</f>
        <v>1</v>
      </c>
      <c r="AJ16" s="20">
        <f>IF(AD16-AG16&lt;=0,1,(AD16-AG16))</f>
        <v>1</v>
      </c>
      <c r="AK16" s="30" t="str">
        <f>VLOOKUP((G16*H16)-(AI16*AJ16),'Anexo-riesgo inherente'!$C$2:$D$28,2,TRUE)</f>
        <v>Bajo</v>
      </c>
    </row>
    <row r="17" spans="1:37" ht="32" x14ac:dyDescent="0.5">
      <c r="A17" s="22">
        <v>4</v>
      </c>
      <c r="B17" s="22">
        <v>2</v>
      </c>
      <c r="C17" s="22">
        <f t="shared" si="0"/>
        <v>8</v>
      </c>
      <c r="D17" s="22" t="s">
        <v>58</v>
      </c>
      <c r="F17"/>
      <c r="G17"/>
      <c r="H17"/>
      <c r="I17"/>
      <c r="J17"/>
      <c r="K17"/>
      <c r="AB17" s="47">
        <v>15</v>
      </c>
      <c r="AC17" s="240">
        <v>1</v>
      </c>
      <c r="AD17" s="240">
        <v>4</v>
      </c>
      <c r="AE17" s="14" t="s">
        <v>57</v>
      </c>
      <c r="AF17" s="248">
        <v>5</v>
      </c>
      <c r="AG17" s="248">
        <v>5</v>
      </c>
      <c r="AH17" s="13" t="s">
        <v>57</v>
      </c>
      <c r="AI17" s="20">
        <f>IF(AC17-AF17&lt;=0,1,(AC17-AF17))</f>
        <v>1</v>
      </c>
      <c r="AJ17" s="20">
        <f>IF(AD17-AG17&lt;=0,1,(AD17-AG17))</f>
        <v>1</v>
      </c>
      <c r="AK17" s="30" t="str">
        <f>VLOOKUP((G17*H17)-(AI17*AJ17),'Anexo-riesgo inherente'!$C$2:$D$28,2,TRUE)</f>
        <v>Bajo</v>
      </c>
    </row>
    <row r="18" spans="1:37" ht="32" x14ac:dyDescent="0.5">
      <c r="A18" s="22">
        <v>3</v>
      </c>
      <c r="B18" s="22">
        <v>3</v>
      </c>
      <c r="C18" s="22">
        <f t="shared" si="0"/>
        <v>9</v>
      </c>
      <c r="D18" s="22" t="s">
        <v>58</v>
      </c>
      <c r="F18"/>
      <c r="G18"/>
      <c r="H18"/>
      <c r="I18"/>
      <c r="J18"/>
      <c r="K18"/>
      <c r="AB18" s="47">
        <v>16</v>
      </c>
      <c r="AC18" s="240">
        <v>1</v>
      </c>
      <c r="AD18" s="240">
        <v>3</v>
      </c>
      <c r="AE18" s="14" t="s">
        <v>57</v>
      </c>
      <c r="AF18" s="248">
        <v>4</v>
      </c>
      <c r="AG18" s="248">
        <v>4</v>
      </c>
      <c r="AH18" s="13" t="s">
        <v>57</v>
      </c>
      <c r="AI18" s="20">
        <f>IF(AC18-AF18&lt;=0,1,(AC18-AF18))</f>
        <v>1</v>
      </c>
      <c r="AJ18" s="20">
        <f>IF(AD18-AG18&lt;=0,1,(AD18-AG18))</f>
        <v>1</v>
      </c>
      <c r="AK18" s="30" t="str">
        <f>VLOOKUP((G18*H18)-(AI18*AJ18),'Anexo-riesgo inherente'!$C$2:$D$28,2,TRUE)</f>
        <v>Bajo</v>
      </c>
    </row>
    <row r="19" spans="1:37" ht="32" x14ac:dyDescent="0.5">
      <c r="A19" s="22">
        <v>2</v>
      </c>
      <c r="B19" s="22">
        <v>5</v>
      </c>
      <c r="C19" s="22">
        <f t="shared" si="0"/>
        <v>10</v>
      </c>
      <c r="D19" s="22" t="s">
        <v>58</v>
      </c>
      <c r="F19"/>
      <c r="G19"/>
      <c r="H19"/>
      <c r="I19"/>
      <c r="J19"/>
      <c r="K19"/>
      <c r="AB19" s="47">
        <v>17</v>
      </c>
      <c r="AC19" s="240">
        <v>1</v>
      </c>
      <c r="AD19" s="240">
        <v>4</v>
      </c>
      <c r="AE19" s="14" t="s">
        <v>57</v>
      </c>
      <c r="AF19" s="248">
        <v>5</v>
      </c>
      <c r="AG19" s="248">
        <v>1</v>
      </c>
      <c r="AH19" s="13" t="s">
        <v>57</v>
      </c>
      <c r="AI19" s="20">
        <f>IF(AC19-AF19&lt;=0,1,(AC19-AF19))</f>
        <v>1</v>
      </c>
      <c r="AJ19" s="20">
        <f>IF(AD19-AG19&lt;=0,1,(AD19-AG19))</f>
        <v>3</v>
      </c>
      <c r="AK19" s="30" t="str">
        <f>VLOOKUP((G19*H19)-(AI19*AJ19),'Anexo-riesgo inherente'!$C$2:$D$28,2,TRUE)</f>
        <v>Bajo</v>
      </c>
    </row>
    <row r="20" spans="1:37" ht="32" x14ac:dyDescent="0.5">
      <c r="A20" s="22">
        <v>5</v>
      </c>
      <c r="B20" s="22">
        <v>2</v>
      </c>
      <c r="C20" s="22">
        <f t="shared" si="0"/>
        <v>10</v>
      </c>
      <c r="D20" s="22" t="s">
        <v>58</v>
      </c>
      <c r="AB20" s="47">
        <v>18</v>
      </c>
      <c r="AC20" s="240">
        <v>1</v>
      </c>
      <c r="AD20" s="240">
        <v>4</v>
      </c>
      <c r="AE20" s="14" t="s">
        <v>57</v>
      </c>
      <c r="AF20" s="248">
        <v>4</v>
      </c>
      <c r="AG20" s="248">
        <v>1</v>
      </c>
      <c r="AH20" s="13" t="s">
        <v>57</v>
      </c>
      <c r="AI20" s="20">
        <f>IF(AC20-AF20&lt;=0,1,(AC20-AF20))</f>
        <v>1</v>
      </c>
      <c r="AJ20" s="20">
        <f>IF(AD20-AG20&lt;=0,1,(AD20-AG20))</f>
        <v>3</v>
      </c>
      <c r="AK20" s="30" t="str">
        <f>VLOOKUP((G20*H20)-(AI20*AJ20),'Anexo-riesgo inherente'!$C$2:$D$28,2,TRUE)</f>
        <v>Bajo</v>
      </c>
    </row>
    <row r="21" spans="1:37" ht="32" x14ac:dyDescent="0.5">
      <c r="A21" s="23">
        <v>3</v>
      </c>
      <c r="B21" s="23">
        <v>4</v>
      </c>
      <c r="C21" s="23">
        <f t="shared" si="0"/>
        <v>12</v>
      </c>
      <c r="D21" s="23" t="s">
        <v>59</v>
      </c>
      <c r="AB21" s="47">
        <v>19</v>
      </c>
      <c r="AC21" s="240">
        <v>1</v>
      </c>
      <c r="AD21" s="240">
        <v>4</v>
      </c>
      <c r="AE21" s="14" t="s">
        <v>57</v>
      </c>
      <c r="AF21" s="248"/>
      <c r="AG21" s="248"/>
      <c r="AH21" s="13" t="s">
        <v>57</v>
      </c>
      <c r="AI21" s="20">
        <f>IF(AC21-AF21&lt;=0,1,(AC21-AF21))</f>
        <v>1</v>
      </c>
      <c r="AJ21" s="20">
        <f>IF(AD21-AG21&lt;=0,1,(AD21-AG21))</f>
        <v>4</v>
      </c>
      <c r="AK21" s="30" t="str">
        <f>VLOOKUP((G21*H21)-(AI21*AJ21),'Anexo-riesgo inherente'!$C$2:$D$28,2,TRUE)</f>
        <v>Bajo</v>
      </c>
    </row>
    <row r="22" spans="1:37" ht="32" x14ac:dyDescent="0.5">
      <c r="A22" s="23">
        <v>4</v>
      </c>
      <c r="B22" s="23">
        <v>3</v>
      </c>
      <c r="C22" s="23">
        <f t="shared" si="0"/>
        <v>12</v>
      </c>
      <c r="D22" s="23" t="s">
        <v>59</v>
      </c>
      <c r="AB22" s="47">
        <v>20</v>
      </c>
      <c r="AC22" s="240">
        <v>1</v>
      </c>
      <c r="AD22" s="240">
        <v>4</v>
      </c>
      <c r="AE22" s="14" t="s">
        <v>57</v>
      </c>
      <c r="AF22" s="248"/>
      <c r="AG22" s="248"/>
      <c r="AH22" s="13" t="s">
        <v>57</v>
      </c>
      <c r="AI22" s="20">
        <f>IF(AC22-AF22&lt;=0,1,(AC22-AF22))</f>
        <v>1</v>
      </c>
      <c r="AJ22" s="20">
        <f>IF(AD22-AG22&lt;=0,1,(AD22-AG22))</f>
        <v>4</v>
      </c>
      <c r="AK22" s="30" t="str">
        <f>VLOOKUP((G22*H22)-(AI22*AJ22),'Anexo-riesgo inherente'!$C$2:$D$28,2,TRUE)</f>
        <v>Bajo</v>
      </c>
    </row>
    <row r="23" spans="1:37" x14ac:dyDescent="0.5">
      <c r="A23" s="23">
        <v>3</v>
      </c>
      <c r="B23" s="23">
        <v>5</v>
      </c>
      <c r="C23" s="23">
        <f t="shared" si="0"/>
        <v>15</v>
      </c>
      <c r="D23" s="23" t="s">
        <v>59</v>
      </c>
    </row>
    <row r="24" spans="1:37" x14ac:dyDescent="0.5">
      <c r="A24" s="23">
        <v>5</v>
      </c>
      <c r="B24" s="23">
        <v>3</v>
      </c>
      <c r="C24" s="23">
        <f t="shared" si="0"/>
        <v>15</v>
      </c>
      <c r="D24" s="23" t="s">
        <v>59</v>
      </c>
    </row>
    <row r="25" spans="1:37" ht="20.7" x14ac:dyDescent="0.5">
      <c r="A25" s="24">
        <v>4</v>
      </c>
      <c r="B25" s="24">
        <v>4</v>
      </c>
      <c r="C25" s="24">
        <f t="shared" si="0"/>
        <v>16</v>
      </c>
      <c r="D25" s="24" t="s">
        <v>60</v>
      </c>
      <c r="M25" s="85"/>
    </row>
    <row r="26" spans="1:37" x14ac:dyDescent="0.5">
      <c r="A26" s="24">
        <v>4</v>
      </c>
      <c r="B26" s="24">
        <v>5</v>
      </c>
      <c r="C26" s="24">
        <f t="shared" si="0"/>
        <v>20</v>
      </c>
      <c r="D26" s="24" t="s">
        <v>60</v>
      </c>
    </row>
    <row r="27" spans="1:37" x14ac:dyDescent="0.5">
      <c r="A27" s="24">
        <v>5</v>
      </c>
      <c r="B27" s="24">
        <v>4</v>
      </c>
      <c r="C27" s="24">
        <f t="shared" si="0"/>
        <v>20</v>
      </c>
      <c r="D27" s="24" t="s">
        <v>60</v>
      </c>
    </row>
    <row r="28" spans="1:37" x14ac:dyDescent="0.5">
      <c r="A28" s="24">
        <v>5</v>
      </c>
      <c r="B28" s="24">
        <v>5</v>
      </c>
      <c r="C28" s="24">
        <f t="shared" si="0"/>
        <v>25</v>
      </c>
      <c r="D28" s="24" t="s">
        <v>60</v>
      </c>
    </row>
  </sheetData>
  <autoFilter ref="AB2:AK22" xr:uid="{FA917983-6545-4995-AECE-CF9532C74315}">
    <sortState xmlns:xlrd2="http://schemas.microsoft.com/office/spreadsheetml/2017/richdata2" ref="AB3:AK22">
      <sortCondition ref="AB2:AB22"/>
    </sortState>
  </autoFilter>
  <mergeCells count="12">
    <mergeCell ref="N11:R11"/>
    <mergeCell ref="V11:Z11"/>
    <mergeCell ref="F1:G1"/>
    <mergeCell ref="I1:J1"/>
    <mergeCell ref="L1:Z1"/>
    <mergeCell ref="L2:R2"/>
    <mergeCell ref="T2:Z2"/>
    <mergeCell ref="L4:R4"/>
    <mergeCell ref="T4:Z4"/>
    <mergeCell ref="L5:L9"/>
    <mergeCell ref="T5:T9"/>
    <mergeCell ref="H1:H5"/>
  </mergeCells>
  <conditionalFormatting sqref="AK3:AK22">
    <cfRule type="expression" dxfId="211" priority="128">
      <formula>$AL3="Crítico"</formula>
    </cfRule>
    <cfRule type="expression" dxfId="210" priority="129">
      <formula>$AL3="Alto"</formula>
    </cfRule>
    <cfRule type="expression" dxfId="209" priority="130">
      <formula>$AL3="Moderado"</formula>
    </cfRule>
    <cfRule type="expression" dxfId="208" priority="131">
      <formula>$AL3="Bajo"</formula>
    </cfRule>
  </conditionalFormatting>
  <conditionalFormatting sqref="AB18 AB4:AB12 AB14:AB15">
    <cfRule type="expression" dxfId="207" priority="115">
      <formula>$J4="Crítico"</formula>
    </cfRule>
    <cfRule type="expression" dxfId="206" priority="116">
      <formula>$J4="Alto"</formula>
    </cfRule>
    <cfRule type="expression" dxfId="205" priority="117">
      <formula>$J4="Moderado"</formula>
    </cfRule>
    <cfRule type="expression" dxfId="204" priority="118">
      <formula>$J4="Bajo"</formula>
    </cfRule>
  </conditionalFormatting>
  <conditionalFormatting sqref="AB20">
    <cfRule type="expression" dxfId="203" priority="111">
      <formula>$J20="Crítico"</formula>
    </cfRule>
    <cfRule type="expression" dxfId="202" priority="112">
      <formula>$J20="Alto"</formula>
    </cfRule>
    <cfRule type="expression" dxfId="201" priority="113">
      <formula>$J20="Moderado"</formula>
    </cfRule>
    <cfRule type="expression" dxfId="200" priority="114">
      <formula>$J20="Bajo"</formula>
    </cfRule>
  </conditionalFormatting>
  <conditionalFormatting sqref="AB3">
    <cfRule type="expression" dxfId="199" priority="107">
      <formula>$J3="Crítico"</formula>
    </cfRule>
    <cfRule type="expression" dxfId="198" priority="108">
      <formula>$J3="Alto"</formula>
    </cfRule>
    <cfRule type="expression" dxfId="197" priority="109">
      <formula>$J3="Moderado"</formula>
    </cfRule>
    <cfRule type="expression" dxfId="196" priority="110">
      <formula>$J3="Bajo"</formula>
    </cfRule>
  </conditionalFormatting>
  <conditionalFormatting sqref="AB13">
    <cfRule type="expression" dxfId="195" priority="103">
      <formula>$J13="Crítico"</formula>
    </cfRule>
    <cfRule type="expression" dxfId="194" priority="104">
      <formula>$J13="Alto"</formula>
    </cfRule>
    <cfRule type="expression" dxfId="193" priority="105">
      <formula>$J13="Moderado"</formula>
    </cfRule>
    <cfRule type="expression" dxfId="192" priority="106">
      <formula>$J13="Bajo"</formula>
    </cfRule>
  </conditionalFormatting>
  <conditionalFormatting sqref="AB19">
    <cfRule type="expression" dxfId="191" priority="99">
      <formula>$J19="Crítico"</formula>
    </cfRule>
    <cfRule type="expression" dxfId="190" priority="100">
      <formula>$J19="Alto"</formula>
    </cfRule>
    <cfRule type="expression" dxfId="189" priority="101">
      <formula>$J19="Moderado"</formula>
    </cfRule>
    <cfRule type="expression" dxfId="188" priority="102">
      <formula>$J19="Bajo"</formula>
    </cfRule>
  </conditionalFormatting>
  <conditionalFormatting sqref="AB16">
    <cfRule type="expression" dxfId="187" priority="95">
      <formula>$J16="Crítico"</formula>
    </cfRule>
    <cfRule type="expression" dxfId="186" priority="96">
      <formula>$J16="Alto"</formula>
    </cfRule>
    <cfRule type="expression" dxfId="185" priority="97">
      <formula>$J16="Moderado"</formula>
    </cfRule>
    <cfRule type="expression" dxfId="184" priority="98">
      <formula>$J16="Bajo"</formula>
    </cfRule>
  </conditionalFormatting>
  <conditionalFormatting sqref="AB17">
    <cfRule type="expression" dxfId="183" priority="91">
      <formula>$J17="Crítico"</formula>
    </cfRule>
    <cfRule type="expression" dxfId="182" priority="92">
      <formula>$J17="Alto"</formula>
    </cfRule>
    <cfRule type="expression" dxfId="181" priority="93">
      <formula>$J17="Moderado"</formula>
    </cfRule>
    <cfRule type="expression" dxfId="180" priority="94">
      <formula>$J17="Bajo"</formula>
    </cfRule>
  </conditionalFormatting>
  <conditionalFormatting sqref="AB21:AB22">
    <cfRule type="expression" dxfId="179" priority="87">
      <formula>$J21="Crítico"</formula>
    </cfRule>
    <cfRule type="expression" dxfId="178" priority="88">
      <formula>$J21="Alto"</formula>
    </cfRule>
    <cfRule type="expression" dxfId="177" priority="89">
      <formula>$J21="Moderado"</formula>
    </cfRule>
    <cfRule type="expression" dxfId="176" priority="90">
      <formula>$J21="Bajo"</formula>
    </cfRule>
  </conditionalFormatting>
  <conditionalFormatting sqref="AC5:AD20">
    <cfRule type="expression" dxfId="175" priority="83">
      <formula>$J5="Crítico"</formula>
    </cfRule>
    <cfRule type="expression" dxfId="174" priority="84">
      <formula>$J5="Alto"</formula>
    </cfRule>
    <cfRule type="expression" dxfId="173" priority="85">
      <formula>$J5="Moderado"</formula>
    </cfRule>
    <cfRule type="expression" dxfId="172" priority="86">
      <formula>$J5="Bajo"</formula>
    </cfRule>
  </conditionalFormatting>
  <conditionalFormatting sqref="AC3:AD3">
    <cfRule type="expression" dxfId="171" priority="79">
      <formula>$J3="Crítico"</formula>
    </cfRule>
    <cfRule type="expression" dxfId="170" priority="80">
      <formula>$J3="Alto"</formula>
    </cfRule>
    <cfRule type="expression" dxfId="169" priority="81">
      <formula>$J3="Moderado"</formula>
    </cfRule>
    <cfRule type="expression" dxfId="168" priority="82">
      <formula>$J3="Bajo"</formula>
    </cfRule>
  </conditionalFormatting>
  <conditionalFormatting sqref="AC4:AD4">
    <cfRule type="expression" dxfId="167" priority="75">
      <formula>$J4="Crítico"</formula>
    </cfRule>
    <cfRule type="expression" dxfId="166" priority="76">
      <formula>$J4="Alto"</formula>
    </cfRule>
    <cfRule type="expression" dxfId="165" priority="77">
      <formula>$J4="Moderado"</formula>
    </cfRule>
    <cfRule type="expression" dxfId="164" priority="78">
      <formula>$J4="Bajo"</formula>
    </cfRule>
  </conditionalFormatting>
  <conditionalFormatting sqref="AC21:AD21">
    <cfRule type="expression" dxfId="163" priority="71">
      <formula>$J21="Crítico"</formula>
    </cfRule>
    <cfRule type="expression" dxfId="162" priority="72">
      <formula>$J21="Alto"</formula>
    </cfRule>
    <cfRule type="expression" dxfId="161" priority="73">
      <formula>$J21="Moderado"</formula>
    </cfRule>
    <cfRule type="expression" dxfId="160" priority="74">
      <formula>$J21="Bajo"</formula>
    </cfRule>
  </conditionalFormatting>
  <conditionalFormatting sqref="AC22:AD22">
    <cfRule type="expression" dxfId="159" priority="67">
      <formula>$J22="Crítico"</formula>
    </cfRule>
    <cfRule type="expression" dxfId="158" priority="68">
      <formula>$J22="Alto"</formula>
    </cfRule>
    <cfRule type="expression" dxfId="157" priority="69">
      <formula>$J22="Moderado"</formula>
    </cfRule>
    <cfRule type="expression" dxfId="156" priority="70">
      <formula>$J22="Bajo"</formula>
    </cfRule>
  </conditionalFormatting>
  <conditionalFormatting sqref="AE6:AE20">
    <cfRule type="expression" dxfId="155" priority="63">
      <formula>$J6="Crítico"</formula>
    </cfRule>
    <cfRule type="expression" dxfId="154" priority="64">
      <formula>$J6="Alto"</formula>
    </cfRule>
    <cfRule type="expression" dxfId="153" priority="65">
      <formula>$J6="Moderado"</formula>
    </cfRule>
    <cfRule type="expression" dxfId="152" priority="66">
      <formula>$J6="Bajo"</formula>
    </cfRule>
  </conditionalFormatting>
  <conditionalFormatting sqref="AE3">
    <cfRule type="expression" dxfId="151" priority="59">
      <formula>$J3="Crítico"</formula>
    </cfRule>
    <cfRule type="expression" dxfId="150" priority="60">
      <formula>$J3="Alto"</formula>
    </cfRule>
    <cfRule type="expression" dxfId="149" priority="61">
      <formula>$J3="Moderado"</formula>
    </cfRule>
    <cfRule type="expression" dxfId="148" priority="62">
      <formula>$J3="Bajo"</formula>
    </cfRule>
  </conditionalFormatting>
  <conditionalFormatting sqref="AE4">
    <cfRule type="expression" dxfId="147" priority="55">
      <formula>$J4="Crítico"</formula>
    </cfRule>
    <cfRule type="expression" dxfId="146" priority="56">
      <formula>$J4="Alto"</formula>
    </cfRule>
    <cfRule type="expression" dxfId="145" priority="57">
      <formula>$J4="Moderado"</formula>
    </cfRule>
    <cfRule type="expression" dxfId="144" priority="58">
      <formula>$J4="Bajo"</formula>
    </cfRule>
  </conditionalFormatting>
  <conditionalFormatting sqref="AE5">
    <cfRule type="expression" dxfId="143" priority="51">
      <formula>$J5="Crítico"</formula>
    </cfRule>
    <cfRule type="expression" dxfId="142" priority="52">
      <formula>$J5="Alto"</formula>
    </cfRule>
    <cfRule type="expression" dxfId="141" priority="53">
      <formula>$J5="Moderado"</formula>
    </cfRule>
    <cfRule type="expression" dxfId="140" priority="54">
      <formula>$J5="Bajo"</formula>
    </cfRule>
  </conditionalFormatting>
  <conditionalFormatting sqref="AE17">
    <cfRule type="expression" dxfId="139" priority="47">
      <formula>$J17="Crítico"</formula>
    </cfRule>
    <cfRule type="expression" dxfId="138" priority="48">
      <formula>$J17="Alto"</formula>
    </cfRule>
    <cfRule type="expression" dxfId="137" priority="49">
      <formula>$J17="Moderado"</formula>
    </cfRule>
    <cfRule type="expression" dxfId="136" priority="50">
      <formula>$J17="Bajo"</formula>
    </cfRule>
  </conditionalFormatting>
  <conditionalFormatting sqref="AE21">
    <cfRule type="expression" dxfId="135" priority="43">
      <formula>$J21="Crítico"</formula>
    </cfRule>
    <cfRule type="expression" dxfId="134" priority="44">
      <formula>$J21="Alto"</formula>
    </cfRule>
    <cfRule type="expression" dxfId="133" priority="45">
      <formula>$J21="Moderado"</formula>
    </cfRule>
    <cfRule type="expression" dxfId="132" priority="46">
      <formula>$J21="Bajo"</formula>
    </cfRule>
  </conditionalFormatting>
  <conditionalFormatting sqref="AE22">
    <cfRule type="expression" dxfId="131" priority="39">
      <formula>$J22="Crítico"</formula>
    </cfRule>
    <cfRule type="expression" dxfId="130" priority="40">
      <formula>$J22="Alto"</formula>
    </cfRule>
    <cfRule type="expression" dxfId="129" priority="41">
      <formula>$J22="Moderado"</formula>
    </cfRule>
    <cfRule type="expression" dxfId="128" priority="42">
      <formula>$J22="Bajo"</formula>
    </cfRule>
  </conditionalFormatting>
  <conditionalFormatting sqref="AF3:AG8 AF10:AG22">
    <cfRule type="expression" dxfId="127" priority="35">
      <formula>$AL3="Crítico"</formula>
    </cfRule>
    <cfRule type="expression" dxfId="126" priority="36">
      <formula>$AL3="Alto"</formula>
    </cfRule>
    <cfRule type="expression" dxfId="125" priority="37">
      <formula>$AL3="Moderado"</formula>
    </cfRule>
    <cfRule type="expression" dxfId="124" priority="38">
      <formula>$AL3="Bajo"</formula>
    </cfRule>
  </conditionalFormatting>
  <conditionalFormatting sqref="AF9:AG9">
    <cfRule type="expression" dxfId="123" priority="31">
      <formula>$AL9="Crítico"</formula>
    </cfRule>
    <cfRule type="expression" dxfId="122" priority="32">
      <formula>$AL9="Alto"</formula>
    </cfRule>
    <cfRule type="expression" dxfId="121" priority="33">
      <formula>$AL9="Moderado"</formula>
    </cfRule>
    <cfRule type="expression" dxfId="120" priority="34">
      <formula>$AL9="Bajo"</formula>
    </cfRule>
  </conditionalFormatting>
  <conditionalFormatting sqref="AH8 AH3:AH6 AH10:AH22">
    <cfRule type="expression" dxfId="119" priority="27">
      <formula>$AL3="Crítico"</formula>
    </cfRule>
    <cfRule type="expression" dxfId="118" priority="28">
      <formula>$AL3="Alto"</formula>
    </cfRule>
    <cfRule type="expression" dxfId="117" priority="29">
      <formula>$AL3="Moderado"</formula>
    </cfRule>
    <cfRule type="expression" dxfId="116" priority="30">
      <formula>$AL3="Bajo"</formula>
    </cfRule>
  </conditionalFormatting>
  <conditionalFormatting sqref="AH7">
    <cfRule type="expression" dxfId="115" priority="23">
      <formula>$AL7="Crítico"</formula>
    </cfRule>
    <cfRule type="expression" dxfId="114" priority="24">
      <formula>$AL7="Alto"</formula>
    </cfRule>
    <cfRule type="expression" dxfId="113" priority="25">
      <formula>$AL7="Moderado"</formula>
    </cfRule>
    <cfRule type="expression" dxfId="112" priority="26">
      <formula>$AL7="Bajo"</formula>
    </cfRule>
  </conditionalFormatting>
  <conditionalFormatting sqref="AH9">
    <cfRule type="expression" dxfId="111" priority="19">
      <formula>$AL9="Crítico"</formula>
    </cfRule>
    <cfRule type="expression" dxfId="110" priority="20">
      <formula>$AL9="Alto"</formula>
    </cfRule>
    <cfRule type="expression" dxfId="109" priority="21">
      <formula>$AL9="Moderado"</formula>
    </cfRule>
    <cfRule type="expression" dxfId="108" priority="22">
      <formula>$AL9="Bajo"</formula>
    </cfRule>
  </conditionalFormatting>
  <pageMargins left="0.7" right="0.7" top="0.75" bottom="0.75" header="0.3" footer="0.3"/>
  <pageSetup orientation="portrait" horizontalDpi="4294967293" verticalDpi="0" r:id="rId3"/>
  <drawing r:id="rId4"/>
  <legacyDrawing r:id="rId5"/>
  <extLst>
    <ext xmlns:x14="http://schemas.microsoft.com/office/spreadsheetml/2009/9/main" uri="{78C0D931-6437-407d-A8EE-F0AAD7539E65}">
      <x14:conditionalFormattings>
        <x14:conditionalFormatting xmlns:xm="http://schemas.microsoft.com/office/excel/2006/main">
          <x14:cfRule type="containsText" priority="517" operator="containsText" id="{4AC884F9-40C1-4C88-A750-3D7C8BB01BFB}">
            <xm:f>NOT(ISERROR(SEARCH($F$5,I5)))</xm:f>
            <xm:f>$F$5</xm:f>
            <x14:dxf>
              <fill>
                <patternFill>
                  <bgColor theme="7" tint="0.59996337778862885"/>
                </patternFill>
              </fill>
            </x14:dxf>
          </x14:cfRule>
          <x14:cfRule type="containsText" priority="518" operator="containsText" id="{0470BE8D-4E0F-4887-8697-892FAE4DAA37}">
            <xm:f>NOT(ISERROR(SEARCH($F$4,I5)))</xm:f>
            <xm:f>$F$4</xm:f>
            <x14:dxf>
              <fill>
                <patternFill>
                  <bgColor theme="9" tint="0.39994506668294322"/>
                </patternFill>
              </fill>
            </x14:dxf>
          </x14:cfRule>
          <x14:cfRule type="containsText" priority="519" operator="containsText" id="{731791DC-C338-44CD-9E7C-662F3F5525D7}">
            <xm:f>NOT(ISERROR(SEARCH($D$21,I5)))</xm:f>
            <xm:f>$D$21</xm:f>
            <x14:dxf>
              <fill>
                <patternFill>
                  <bgColor theme="7" tint="-0.24994659260841701"/>
                </patternFill>
              </fill>
            </x14:dxf>
          </x14:cfRule>
          <xm:sqref>I5</xm:sqref>
        </x14:conditionalFormatting>
        <x14:conditionalFormatting xmlns:xm="http://schemas.microsoft.com/office/excel/2006/main">
          <x14:cfRule type="containsText" priority="126" operator="containsText" id="{9523F37B-8F97-474C-ADE4-BDC0B0B33518}">
            <xm:f>NOT(ISERROR(SEARCH($D$28,F6)))</xm:f>
            <xm:f>$D$28</xm:f>
            <x14:dxf>
              <fill>
                <patternFill>
                  <bgColor rgb="FFFF0000"/>
                </patternFill>
              </fill>
            </x14:dxf>
          </x14:cfRule>
          <x14:cfRule type="containsText" priority="508" operator="containsText" id="{B5844E9D-6DC9-478F-8E64-D5960F0FC5A6}">
            <xm:f>NOT(ISERROR(SEARCH($F$5,F6)))</xm:f>
            <xm:f>$F$5</xm:f>
            <x14:dxf>
              <fill>
                <patternFill>
                  <bgColor theme="7" tint="0.59996337778862885"/>
                </patternFill>
              </fill>
            </x14:dxf>
          </x14:cfRule>
          <x14:cfRule type="containsText" priority="509" operator="containsText" id="{85E8AC0A-B18E-49EB-9121-7E7BD89B962A}">
            <xm:f>NOT(ISERROR(SEARCH($F$4,F6)))</xm:f>
            <xm:f>$F$4</xm:f>
            <x14:dxf>
              <fill>
                <patternFill>
                  <bgColor theme="9" tint="0.39994506668294322"/>
                </patternFill>
              </fill>
            </x14:dxf>
          </x14:cfRule>
          <x14:cfRule type="containsText" priority="510" operator="containsText" id="{BF1FD252-F7B5-4D2C-A96E-30F3F5B6D10B}">
            <xm:f>NOT(ISERROR(SEARCH($D$21,F6)))</xm:f>
            <xm:f>$D$21</xm:f>
            <x14:dxf>
              <fill>
                <patternFill>
                  <bgColor theme="7" tint="-0.24994659260841701"/>
                </patternFill>
              </fill>
            </x14:dxf>
          </x14:cfRule>
          <xm:sqref>F6</xm:sqref>
        </x14:conditionalFormatting>
        <x14:conditionalFormatting xmlns:xm="http://schemas.microsoft.com/office/excel/2006/main">
          <x14:cfRule type="containsText" priority="14" operator="containsText" id="{77E8C4BD-B84A-4158-B066-4CCC46BE4985}">
            <xm:f>NOT(ISERROR(SEARCH($D$25,F7)))</xm:f>
            <xm:f>$D$25</xm:f>
            <x14:dxf>
              <fill>
                <patternFill>
                  <bgColor rgb="FFFF0000"/>
                </patternFill>
              </fill>
            </x14:dxf>
          </x14:cfRule>
          <x14:cfRule type="containsText" priority="15" operator="containsText" id="{2B6131B4-47DC-47D4-B797-0E6491682561}">
            <xm:f>NOT(ISERROR(SEARCH($D$21,F7)))</xm:f>
            <xm:f>$D$21</xm:f>
            <x14:dxf>
              <fill>
                <patternFill>
                  <bgColor theme="5" tint="-0.24994659260841701"/>
                </patternFill>
              </fill>
            </x14:dxf>
          </x14:cfRule>
          <x14:cfRule type="containsText" priority="16" operator="containsText" id="{8B31EF4D-6C82-4B30-9A7B-E3ABDA61F6F1}">
            <xm:f>NOT(ISERROR(SEARCH($D$21,F7)))</xm:f>
            <xm:f>$D$21</xm:f>
            <x14:dxf>
              <fill>
                <patternFill>
                  <bgColor theme="5" tint="0.39994506668294322"/>
                </patternFill>
              </fill>
            </x14:dxf>
          </x14:cfRule>
          <x14:cfRule type="containsText" priority="17" operator="containsText" id="{253A2501-41E6-441C-837F-774A30AD41C0}">
            <xm:f>NOT(ISERROR(SEARCH($D$14,F7)))</xm:f>
            <xm:f>$D$14</xm:f>
            <x14:dxf>
              <fill>
                <patternFill>
                  <bgColor theme="7" tint="0.59996337778862885"/>
                </patternFill>
              </fill>
            </x14:dxf>
          </x14:cfRule>
          <x14:cfRule type="containsText" priority="18" operator="containsText" id="{AD1DB4BB-4ACA-4FB1-B62C-ECFB01EB0B49}">
            <xm:f>NOT(ISERROR(SEARCH($D$2,F7)))</xm:f>
            <xm:f>$D$2</xm:f>
            <x14:dxf>
              <fill>
                <patternFill>
                  <bgColor theme="9" tint="0.39994506668294322"/>
                </patternFill>
              </fill>
            </x14:dxf>
          </x14:cfRule>
          <xm:sqref>F7</xm:sqref>
        </x14:conditionalFormatting>
        <x14:conditionalFormatting xmlns:xm="http://schemas.microsoft.com/office/excel/2006/main">
          <x14:cfRule type="containsText" priority="6" operator="containsText" id="{F73C7E85-06AB-41D0-88D8-711B8D673F04}">
            <xm:f>NOT(ISERROR(SEARCH($D$25,F3)))</xm:f>
            <xm:f>$D$25</xm:f>
            <x14:dxf>
              <fill>
                <patternFill>
                  <bgColor rgb="FFFF0000"/>
                </patternFill>
              </fill>
            </x14:dxf>
          </x14:cfRule>
          <x14:cfRule type="containsText" priority="7" operator="containsText" id="{FCFCDAE6-A6B3-4F8B-8AB4-01F1934EEC57}">
            <xm:f>NOT(ISERROR(SEARCH($D$21,F3)))</xm:f>
            <xm:f>$D$21</xm:f>
            <x14:dxf>
              <fill>
                <patternFill>
                  <bgColor theme="5" tint="-0.24994659260841701"/>
                </patternFill>
              </fill>
            </x14:dxf>
          </x14:cfRule>
          <x14:cfRule type="containsText" priority="8" operator="containsText" id="{6E748495-F6FE-4442-8DDE-020CC6D43CD5}">
            <xm:f>NOT(ISERROR(SEARCH($D$21,F3)))</xm:f>
            <xm:f>$D$21</xm:f>
            <x14:dxf>
              <fill>
                <patternFill>
                  <bgColor theme="5" tint="0.39994506668294322"/>
                </patternFill>
              </fill>
            </x14:dxf>
          </x14:cfRule>
          <x14:cfRule type="containsText" priority="9" operator="containsText" id="{11AEA5E2-11AB-456D-93DB-48B8704DFE83}">
            <xm:f>NOT(ISERROR(SEARCH($D$14,F3)))</xm:f>
            <xm:f>$D$14</xm:f>
            <x14:dxf>
              <fill>
                <patternFill>
                  <bgColor theme="7" tint="0.59996337778862885"/>
                </patternFill>
              </fill>
            </x14:dxf>
          </x14:cfRule>
          <x14:cfRule type="containsText" priority="10" operator="containsText" id="{EA332515-8D77-41BD-8643-0680A4617CF4}">
            <xm:f>NOT(ISERROR(SEARCH($D$2,F3)))</xm:f>
            <xm:f>$D$2</xm:f>
            <x14:dxf>
              <fill>
                <patternFill>
                  <bgColor theme="9" tint="0.39994506668294322"/>
                </patternFill>
              </fill>
            </x14:dxf>
          </x14:cfRule>
          <xm:sqref>F3:F4</xm:sqref>
        </x14:conditionalFormatting>
        <x14:conditionalFormatting xmlns:xm="http://schemas.microsoft.com/office/excel/2006/main">
          <x14:cfRule type="containsText" priority="1" operator="containsText" id="{E7B47FF8-D1DA-4CCA-BF95-9989AEF21554}">
            <xm:f>NOT(ISERROR(SEARCH($D$25,I3)))</xm:f>
            <xm:f>$D$25</xm:f>
            <x14:dxf>
              <fill>
                <patternFill>
                  <bgColor rgb="FFFF0000"/>
                </patternFill>
              </fill>
            </x14:dxf>
          </x14:cfRule>
          <x14:cfRule type="containsText" priority="2" operator="containsText" id="{8183F21A-4986-459D-90AB-091CE03CF247}">
            <xm:f>NOT(ISERROR(SEARCH($D$21,I3)))</xm:f>
            <xm:f>$D$21</xm:f>
            <x14:dxf>
              <fill>
                <patternFill>
                  <bgColor theme="5" tint="-0.24994659260841701"/>
                </patternFill>
              </fill>
            </x14:dxf>
          </x14:cfRule>
          <x14:cfRule type="containsText" priority="3" operator="containsText" id="{64FF83C6-5FD8-45ED-93CF-F4EA1BEB4C0E}">
            <xm:f>NOT(ISERROR(SEARCH($D$21,I3)))</xm:f>
            <xm:f>$D$21</xm:f>
            <x14:dxf>
              <fill>
                <patternFill>
                  <bgColor theme="5" tint="0.39994506668294322"/>
                </patternFill>
              </fill>
            </x14:dxf>
          </x14:cfRule>
          <x14:cfRule type="containsText" priority="4" operator="containsText" id="{FBE30CDD-8DFC-49EC-92E6-867B9A3E7253}">
            <xm:f>NOT(ISERROR(SEARCH($D$14,I3)))</xm:f>
            <xm:f>$D$14</xm:f>
            <x14:dxf>
              <fill>
                <patternFill>
                  <bgColor theme="7" tint="0.59996337778862885"/>
                </patternFill>
              </fill>
            </x14:dxf>
          </x14:cfRule>
          <x14:cfRule type="containsText" priority="5" operator="containsText" id="{5E075DD9-78FC-4178-94D6-33D1C5F5A75C}">
            <xm:f>NOT(ISERROR(SEARCH($D$2,I3)))</xm:f>
            <xm:f>$D$2</xm:f>
            <x14:dxf>
              <fill>
                <patternFill>
                  <bgColor theme="9" tint="0.39994506668294322"/>
                </patternFill>
              </fill>
            </x14:dxf>
          </x14:cfRule>
          <xm:sqref>I3</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16C18-4B50-4F3F-B8D0-AE605CF25AB5}">
  <sheetPr>
    <tabColor theme="5" tint="-0.499984740745262"/>
  </sheetPr>
  <dimension ref="A2:Q25"/>
  <sheetViews>
    <sheetView topLeftCell="B1" zoomScale="185" zoomScaleNormal="100" workbookViewId="0">
      <selection activeCell="C7" sqref="C7:C9"/>
    </sheetView>
  </sheetViews>
  <sheetFormatPr baseColWidth="10" defaultColWidth="11.41015625" defaultRowHeight="14.35" x14ac:dyDescent="0.5"/>
  <cols>
    <col min="1" max="1" width="25.703125" style="110" customWidth="1"/>
    <col min="2" max="2" width="16.41015625" style="110" bestFit="1" customWidth="1"/>
    <col min="3" max="3" width="57" style="110" bestFit="1" customWidth="1"/>
    <col min="4" max="4" width="5.41015625" style="110" customWidth="1"/>
    <col min="5" max="5" width="12.87890625" style="110" customWidth="1"/>
    <col min="6" max="6" width="2.41015625" style="110" bestFit="1" customWidth="1"/>
    <col min="7" max="7" width="18.29296875" style="110" customWidth="1"/>
    <col min="8" max="8" width="11.5859375" style="110" customWidth="1"/>
    <col min="9" max="9" width="14" style="110" customWidth="1"/>
    <col min="10" max="10" width="12.703125" style="110" customWidth="1"/>
    <col min="11" max="11" width="13.703125" style="110" customWidth="1"/>
    <col min="12" max="12" width="11.41015625" style="110"/>
    <col min="13" max="13" width="13.41015625" style="110" customWidth="1"/>
    <col min="14" max="16384" width="11.41015625" style="110"/>
  </cols>
  <sheetData>
    <row r="2" spans="1:17" ht="30.75" customHeight="1" thickBot="1" x14ac:dyDescent="0.55000000000000004">
      <c r="E2" s="230" t="s">
        <v>282</v>
      </c>
      <c r="F2" s="230"/>
      <c r="G2" s="230"/>
      <c r="H2" s="230"/>
      <c r="I2" s="230"/>
      <c r="J2" s="230"/>
      <c r="K2" s="230"/>
    </row>
    <row r="3" spans="1:17" ht="43.35" customHeight="1" thickBot="1" x14ac:dyDescent="0.55000000000000004">
      <c r="A3" s="111" t="s">
        <v>283</v>
      </c>
      <c r="B3" s="111" t="s">
        <v>284</v>
      </c>
      <c r="C3" s="111" t="s">
        <v>285</v>
      </c>
      <c r="E3" s="231" t="s">
        <v>286</v>
      </c>
      <c r="F3" s="232"/>
      <c r="G3" s="112" t="s">
        <v>287</v>
      </c>
      <c r="H3" s="113" t="s">
        <v>288</v>
      </c>
      <c r="I3" s="112" t="s">
        <v>58</v>
      </c>
      <c r="J3" s="112" t="s">
        <v>289</v>
      </c>
      <c r="K3" s="114" t="s">
        <v>290</v>
      </c>
    </row>
    <row r="4" spans="1:17" ht="14.7" thickBot="1" x14ac:dyDescent="0.55000000000000004">
      <c r="A4" s="211" t="s">
        <v>287</v>
      </c>
      <c r="B4" s="214">
        <v>1</v>
      </c>
      <c r="C4" s="233" t="s">
        <v>291</v>
      </c>
      <c r="E4" s="236" t="s">
        <v>159</v>
      </c>
      <c r="F4" s="237"/>
      <c r="G4" s="112">
        <v>1</v>
      </c>
      <c r="H4" s="112">
        <v>2</v>
      </c>
      <c r="I4" s="112">
        <v>3</v>
      </c>
      <c r="J4" s="112">
        <v>4</v>
      </c>
      <c r="K4" s="112">
        <v>5</v>
      </c>
    </row>
    <row r="5" spans="1:17" ht="16" thickBot="1" x14ac:dyDescent="0.6">
      <c r="A5" s="212"/>
      <c r="B5" s="194"/>
      <c r="C5" s="234"/>
      <c r="E5" s="115" t="s">
        <v>292</v>
      </c>
      <c r="F5" s="111">
        <v>5</v>
      </c>
      <c r="G5" s="116">
        <f>$F$5*G4</f>
        <v>5</v>
      </c>
      <c r="H5" s="117">
        <f>$F$5*H4</f>
        <v>10</v>
      </c>
      <c r="I5" s="118">
        <f>$F$5*I4</f>
        <v>15</v>
      </c>
      <c r="J5" s="118">
        <f>$F$5*J4</f>
        <v>20</v>
      </c>
      <c r="K5" s="118">
        <f>$F$5*K4</f>
        <v>25</v>
      </c>
    </row>
    <row r="6" spans="1:17" ht="16" thickBot="1" x14ac:dyDescent="0.6">
      <c r="A6" s="213"/>
      <c r="B6" s="195"/>
      <c r="C6" s="235"/>
      <c r="E6" s="115" t="s">
        <v>293</v>
      </c>
      <c r="F6" s="111">
        <v>4</v>
      </c>
      <c r="G6" s="119">
        <f>$F$6*G4</f>
        <v>4</v>
      </c>
      <c r="H6" s="120">
        <f>$F$6*H4</f>
        <v>8</v>
      </c>
      <c r="I6" s="120">
        <f>$F$6*I4</f>
        <v>12</v>
      </c>
      <c r="J6" s="121">
        <f>$F$6*J4</f>
        <v>16</v>
      </c>
      <c r="K6" s="121">
        <f>$F$6*K4</f>
        <v>20</v>
      </c>
    </row>
    <row r="7" spans="1:17" ht="16" thickBot="1" x14ac:dyDescent="0.6">
      <c r="A7" s="211" t="s">
        <v>288</v>
      </c>
      <c r="B7" s="214">
        <v>2</v>
      </c>
      <c r="C7" s="218" t="s">
        <v>294</v>
      </c>
      <c r="E7" s="115" t="s">
        <v>295</v>
      </c>
      <c r="F7" s="111">
        <v>3</v>
      </c>
      <c r="G7" s="122">
        <f>$F$7*G4</f>
        <v>3</v>
      </c>
      <c r="H7" s="119">
        <f>$F$7*H4</f>
        <v>6</v>
      </c>
      <c r="I7" s="120">
        <f>$F$7*I4</f>
        <v>9</v>
      </c>
      <c r="J7" s="120">
        <f>$F$7*J4</f>
        <v>12</v>
      </c>
      <c r="K7" s="121">
        <f>$F$7*K4</f>
        <v>15</v>
      </c>
    </row>
    <row r="8" spans="1:17" ht="16" thickBot="1" x14ac:dyDescent="0.6">
      <c r="A8" s="212"/>
      <c r="B8" s="194"/>
      <c r="C8" s="219"/>
      <c r="E8" s="115" t="s">
        <v>296</v>
      </c>
      <c r="F8" s="111">
        <v>2</v>
      </c>
      <c r="G8" s="122">
        <f>$F$8*G4</f>
        <v>2</v>
      </c>
      <c r="H8" s="119">
        <f>$F$8*H4</f>
        <v>4</v>
      </c>
      <c r="I8" s="119">
        <f>$F$8*I4</f>
        <v>6</v>
      </c>
      <c r="J8" s="120">
        <f>$F$8*J4</f>
        <v>8</v>
      </c>
      <c r="K8" s="120">
        <f>$F$8*K4</f>
        <v>10</v>
      </c>
    </row>
    <row r="9" spans="1:17" ht="48" customHeight="1" thickBot="1" x14ac:dyDescent="0.6">
      <c r="A9" s="213"/>
      <c r="B9" s="195"/>
      <c r="C9" s="220"/>
      <c r="E9" s="123" t="s">
        <v>297</v>
      </c>
      <c r="F9" s="124">
        <v>1</v>
      </c>
      <c r="G9" s="125">
        <f>$F$9*G4</f>
        <v>1</v>
      </c>
      <c r="H9" s="125">
        <f>$F$9*H4</f>
        <v>2</v>
      </c>
      <c r="I9" s="125">
        <f>$F$9*I4</f>
        <v>3</v>
      </c>
      <c r="J9" s="126">
        <f>$F$9*J4</f>
        <v>4</v>
      </c>
      <c r="K9" s="126">
        <f>$F$9*K4</f>
        <v>5</v>
      </c>
      <c r="Q9" s="127"/>
    </row>
    <row r="10" spans="1:17" ht="32.25" customHeight="1" thickBot="1" x14ac:dyDescent="0.55000000000000004">
      <c r="A10" s="211" t="s">
        <v>58</v>
      </c>
      <c r="B10" s="214">
        <v>3</v>
      </c>
      <c r="C10" s="196" t="s">
        <v>298</v>
      </c>
      <c r="E10" s="183" t="s">
        <v>299</v>
      </c>
      <c r="F10" s="183"/>
      <c r="G10" s="183"/>
      <c r="H10" s="183"/>
      <c r="I10" s="183"/>
      <c r="J10" s="183"/>
      <c r="K10" s="183"/>
      <c r="L10" s="183"/>
      <c r="M10" s="183"/>
    </row>
    <row r="11" spans="1:17" ht="24.75" customHeight="1" thickBot="1" x14ac:dyDescent="0.55000000000000004">
      <c r="A11" s="212"/>
      <c r="B11" s="194"/>
      <c r="C11" s="197"/>
      <c r="E11" s="221" t="s">
        <v>300</v>
      </c>
      <c r="F11" s="222"/>
      <c r="G11" s="223"/>
      <c r="H11" s="128"/>
      <c r="I11" s="224" t="s">
        <v>301</v>
      </c>
      <c r="J11" s="225"/>
      <c r="K11" s="225"/>
      <c r="L11" s="225"/>
      <c r="M11" s="226"/>
    </row>
    <row r="12" spans="1:17" ht="46.7" customHeight="1" thickBot="1" x14ac:dyDescent="0.55000000000000004">
      <c r="A12" s="213"/>
      <c r="B12" s="195"/>
      <c r="C12" s="198"/>
      <c r="E12" s="215" t="s">
        <v>302</v>
      </c>
      <c r="F12" s="216"/>
      <c r="G12" s="217"/>
      <c r="H12" s="129"/>
      <c r="I12" s="227" t="s">
        <v>303</v>
      </c>
      <c r="J12" s="228"/>
      <c r="K12" s="228"/>
      <c r="L12" s="228"/>
      <c r="M12" s="229"/>
    </row>
    <row r="13" spans="1:17" ht="30.75" customHeight="1" thickBot="1" x14ac:dyDescent="0.55000000000000004">
      <c r="A13" s="211" t="s">
        <v>289</v>
      </c>
      <c r="B13" s="214">
        <v>4</v>
      </c>
      <c r="C13" s="196" t="s">
        <v>304</v>
      </c>
      <c r="E13" s="215" t="s">
        <v>305</v>
      </c>
      <c r="F13" s="216"/>
      <c r="G13" s="217"/>
      <c r="H13" s="130"/>
      <c r="I13" s="188" t="s">
        <v>306</v>
      </c>
      <c r="J13" s="189"/>
      <c r="K13" s="189"/>
      <c r="L13" s="189"/>
      <c r="M13" s="190"/>
    </row>
    <row r="14" spans="1:17" ht="27" customHeight="1" thickBot="1" x14ac:dyDescent="0.55000000000000004">
      <c r="A14" s="212"/>
      <c r="B14" s="194"/>
      <c r="C14" s="197"/>
      <c r="E14" s="185" t="s">
        <v>307</v>
      </c>
      <c r="F14" s="186"/>
      <c r="G14" s="187"/>
      <c r="H14" s="131"/>
      <c r="I14" s="188" t="s">
        <v>308</v>
      </c>
      <c r="J14" s="189"/>
      <c r="K14" s="189"/>
      <c r="L14" s="189"/>
      <c r="M14" s="190"/>
    </row>
    <row r="15" spans="1:17" ht="56.7" customHeight="1" thickBot="1" x14ac:dyDescent="0.55000000000000004">
      <c r="A15" s="213"/>
      <c r="B15" s="195"/>
      <c r="C15" s="198"/>
    </row>
    <row r="16" spans="1:17" ht="14.7" customHeight="1" x14ac:dyDescent="0.5">
      <c r="A16" s="191" t="s">
        <v>290</v>
      </c>
      <c r="B16" s="194">
        <v>5</v>
      </c>
      <c r="C16" s="196" t="s">
        <v>309</v>
      </c>
    </row>
    <row r="17" spans="1:11" ht="14.7" thickBot="1" x14ac:dyDescent="0.55000000000000004">
      <c r="A17" s="192"/>
      <c r="B17" s="194"/>
      <c r="C17" s="197"/>
    </row>
    <row r="18" spans="1:11" ht="101.35" customHeight="1" thickBot="1" x14ac:dyDescent="0.55000000000000004">
      <c r="A18" s="193"/>
      <c r="B18" s="195"/>
      <c r="C18" s="198"/>
      <c r="I18" s="132" t="s">
        <v>310</v>
      </c>
      <c r="J18" s="133" t="s">
        <v>311</v>
      </c>
      <c r="K18" s="133" t="s">
        <v>312</v>
      </c>
    </row>
    <row r="19" spans="1:11" ht="14.7" thickBot="1" x14ac:dyDescent="0.55000000000000004">
      <c r="A19" s="134"/>
      <c r="I19" s="110">
        <v>0</v>
      </c>
      <c r="J19" s="199" t="s">
        <v>313</v>
      </c>
      <c r="K19" s="200"/>
    </row>
    <row r="20" spans="1:11" ht="14.7" thickBot="1" x14ac:dyDescent="0.55000000000000004">
      <c r="A20" s="111" t="s">
        <v>159</v>
      </c>
      <c r="B20" s="111" t="s">
        <v>284</v>
      </c>
      <c r="C20" s="135" t="s">
        <v>285</v>
      </c>
      <c r="D20" s="205" t="s">
        <v>314</v>
      </c>
      <c r="E20" s="206"/>
      <c r="F20" s="206"/>
      <c r="G20" s="207"/>
      <c r="I20" s="110">
        <v>1</v>
      </c>
      <c r="J20" s="201"/>
      <c r="K20" s="202"/>
    </row>
    <row r="21" spans="1:11" ht="14.7" thickBot="1" x14ac:dyDescent="0.55000000000000004">
      <c r="A21" s="136" t="s">
        <v>297</v>
      </c>
      <c r="B21" s="137">
        <v>1</v>
      </c>
      <c r="C21" s="138" t="s">
        <v>315</v>
      </c>
      <c r="D21" s="179" t="s">
        <v>316</v>
      </c>
      <c r="E21" s="180"/>
      <c r="F21" s="180"/>
      <c r="G21" s="181"/>
      <c r="I21" s="110">
        <v>2</v>
      </c>
      <c r="J21" s="201"/>
      <c r="K21" s="202"/>
    </row>
    <row r="22" spans="1:11" ht="14.7" thickBot="1" x14ac:dyDescent="0.55000000000000004">
      <c r="A22" s="137" t="s">
        <v>296</v>
      </c>
      <c r="B22" s="137">
        <v>2</v>
      </c>
      <c r="C22" s="138" t="s">
        <v>317</v>
      </c>
      <c r="D22" s="179" t="s">
        <v>318</v>
      </c>
      <c r="E22" s="180"/>
      <c r="F22" s="180"/>
      <c r="G22" s="181"/>
      <c r="I22" s="110">
        <v>3</v>
      </c>
      <c r="J22" s="201"/>
      <c r="K22" s="202"/>
    </row>
    <row r="23" spans="1:11" ht="14.7" thickBot="1" x14ac:dyDescent="0.55000000000000004">
      <c r="A23" s="136" t="s">
        <v>295</v>
      </c>
      <c r="B23" s="137">
        <v>3</v>
      </c>
      <c r="C23" s="139" t="s">
        <v>319</v>
      </c>
      <c r="D23" s="208" t="s">
        <v>320</v>
      </c>
      <c r="E23" s="209"/>
      <c r="F23" s="209"/>
      <c r="G23" s="210"/>
      <c r="I23" s="110">
        <v>4</v>
      </c>
      <c r="J23" s="201"/>
      <c r="K23" s="202"/>
    </row>
    <row r="24" spans="1:11" ht="14.7" thickBot="1" x14ac:dyDescent="0.55000000000000004">
      <c r="A24" s="136" t="s">
        <v>293</v>
      </c>
      <c r="B24" s="137">
        <v>4</v>
      </c>
      <c r="C24" s="138" t="s">
        <v>321</v>
      </c>
      <c r="D24" s="179" t="s">
        <v>322</v>
      </c>
      <c r="E24" s="180"/>
      <c r="F24" s="180"/>
      <c r="G24" s="181"/>
      <c r="I24" s="110">
        <v>5</v>
      </c>
      <c r="J24" s="203"/>
      <c r="K24" s="204"/>
    </row>
    <row r="25" spans="1:11" ht="14.7" thickBot="1" x14ac:dyDescent="0.55000000000000004">
      <c r="A25" s="136" t="s">
        <v>292</v>
      </c>
      <c r="B25" s="137">
        <v>5</v>
      </c>
      <c r="C25" s="138" t="s">
        <v>323</v>
      </c>
      <c r="D25" s="182" t="s">
        <v>324</v>
      </c>
      <c r="E25" s="183"/>
      <c r="F25" s="183"/>
      <c r="G25" s="184"/>
    </row>
  </sheetData>
  <mergeCells count="34">
    <mergeCell ref="E2:K2"/>
    <mergeCell ref="E3:F3"/>
    <mergeCell ref="A4:A6"/>
    <mergeCell ref="B4:B6"/>
    <mergeCell ref="C4:C6"/>
    <mergeCell ref="E4:F4"/>
    <mergeCell ref="I13:M13"/>
    <mergeCell ref="A7:A9"/>
    <mergeCell ref="B7:B9"/>
    <mergeCell ref="C7:C9"/>
    <mergeCell ref="A10:A12"/>
    <mergeCell ref="B10:B12"/>
    <mergeCell ref="C10:C12"/>
    <mergeCell ref="E10:M10"/>
    <mergeCell ref="E11:G11"/>
    <mergeCell ref="I11:M11"/>
    <mergeCell ref="E12:G12"/>
    <mergeCell ref="I12:M12"/>
    <mergeCell ref="D24:G24"/>
    <mergeCell ref="D25:G25"/>
    <mergeCell ref="E14:G14"/>
    <mergeCell ref="I14:M14"/>
    <mergeCell ref="A16:A18"/>
    <mergeCell ref="B16:B18"/>
    <mergeCell ref="C16:C18"/>
    <mergeCell ref="J19:K24"/>
    <mergeCell ref="D20:G20"/>
    <mergeCell ref="D21:G21"/>
    <mergeCell ref="D22:G22"/>
    <mergeCell ref="D23:G23"/>
    <mergeCell ref="A13:A15"/>
    <mergeCell ref="B13:B15"/>
    <mergeCell ref="C13:C15"/>
    <mergeCell ref="E13:G13"/>
  </mergeCells>
  <conditionalFormatting sqref="I19:I24">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DFBP consultrores</vt:lpstr>
      <vt:lpstr>RIESGO INHERENTE</vt:lpstr>
      <vt:lpstr>Anexo-riesgo inherente</vt:lpstr>
      <vt:lpstr>CRITERIOS ANALISIS EVALUACION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dc:creator>
  <cp:lastModifiedBy>jhon montoya</cp:lastModifiedBy>
  <dcterms:created xsi:type="dcterms:W3CDTF">2017-06-18T21:08:52Z</dcterms:created>
  <dcterms:modified xsi:type="dcterms:W3CDTF">2022-06-11T15:34:29Z</dcterms:modified>
</cp:coreProperties>
</file>